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0" windowWidth="23325" windowHeight="18360" activeTab="0"/>
  </bookViews>
  <sheets>
    <sheet name="Weight &amp; Balance" sheetId="1" r:id="rId1"/>
    <sheet name="Baggage #'s" sheetId="2" r:id="rId2"/>
    <sheet name="W&amp;B Setup" sheetId="3" state="hidden" r:id="rId3"/>
    <sheet name="Help - Notes" sheetId="4" r:id="rId4"/>
    <sheet name="Blank W&amp;B" sheetId="5" r:id="rId5"/>
    <sheet name="Example" sheetId="6" r:id="rId6"/>
  </sheets>
  <definedNames>
    <definedName name="_xlnm.Print_Area" localSheetId="4">'Blank W&amp;B'!$A$1:$M$41</definedName>
    <definedName name="_xlnm.Print_Area" localSheetId="5">'Example'!$A$1:$M$40</definedName>
    <definedName name="_xlnm.Print_Area" localSheetId="0">'Weight &amp; Balance'!$A$1:$M$39</definedName>
  </definedNames>
  <calcPr fullCalcOnLoad="1"/>
</workbook>
</file>

<file path=xl/comments1.xml><?xml version="1.0" encoding="utf-8"?>
<comments xmlns="http://schemas.openxmlformats.org/spreadsheetml/2006/main">
  <authors>
    <author>Bill</author>
    <author>Scott Curtis</author>
  </authors>
  <commentList>
    <comment ref="B10" authorId="0">
      <text>
        <r>
          <rPr>
            <b/>
            <sz val="8"/>
            <rFont val="Tahoma"/>
            <family val="2"/>
          </rPr>
          <t>Max usable fuel to the top - 87 gal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Usable fuel to the tabs - 64 gal
806CP Std Fuel Load = 44 gal</t>
        </r>
      </text>
    </comment>
    <comment ref="C7" authorId="1">
      <text>
        <r>
          <rPr>
            <sz val="11"/>
            <rFont val="Tahoma"/>
            <family val="2"/>
          </rPr>
          <t>Survival kit
eWater kit
Accessory Bag w/:
  Chocks and tiedowns
  2 quarts oil
  Rags and bin
Headset
SunShades
= 53.2#
w/ ELPR = 63.2#</t>
        </r>
      </text>
    </comment>
  </commentList>
</comments>
</file>

<file path=xl/comments5.xml><?xml version="1.0" encoding="utf-8"?>
<comments xmlns="http://schemas.openxmlformats.org/spreadsheetml/2006/main">
  <authors>
    <author>Bill</author>
    <author>Scott Curtis</author>
  </authors>
  <commentList>
    <comment ref="B11" authorId="0">
      <text>
        <r>
          <rPr>
            <b/>
            <sz val="8"/>
            <rFont val="Tahoma"/>
            <family val="2"/>
          </rPr>
          <t>Max usable fuel to the top - 87 gal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Usable fuel to the tabs - 64 gal
806CP Std Fuel Load = 44 gal</t>
        </r>
      </text>
    </comment>
    <comment ref="C7" authorId="1">
      <text>
        <r>
          <rPr>
            <sz val="11"/>
            <rFont val="Tahoma"/>
            <family val="2"/>
          </rPr>
          <t>Survival kit
eWater kit
Accessory Bag w/:
  Chocks and tiedowns
  2 quarts oil
  Rags and bin
Headset
SunShades
= 53.2#
w/ ELPR = 64.2#</t>
        </r>
      </text>
    </comment>
  </commentList>
</comments>
</file>

<file path=xl/comments6.xml><?xml version="1.0" encoding="utf-8"?>
<comments xmlns="http://schemas.openxmlformats.org/spreadsheetml/2006/main">
  <authors>
    <author>Scott Curtis</author>
    <author>Bill</author>
  </authors>
  <commentList>
    <comment ref="C7" authorId="0">
      <text>
        <r>
          <rPr>
            <sz val="11"/>
            <rFont val="Tahoma"/>
            <family val="2"/>
          </rPr>
          <t>Survival kit
eWater kit
2 quarts oil
Rags and bin
Chocks and tiedowns
= 53.2#</t>
        </r>
      </text>
    </comment>
    <comment ref="B10" authorId="1">
      <text>
        <r>
          <rPr>
            <b/>
            <sz val="8"/>
            <rFont val="Tahoma"/>
            <family val="2"/>
          </rPr>
          <t>Max usable fuel to the top - 87 gal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Usable fuel to the tabs - 64 gal
806CP Std Fuel Load = 44 gal</t>
        </r>
      </text>
    </comment>
  </commentList>
</comments>
</file>

<file path=xl/sharedStrings.xml><?xml version="1.0" encoding="utf-8"?>
<sst xmlns="http://schemas.openxmlformats.org/spreadsheetml/2006/main" count="243" uniqueCount="127">
  <si>
    <t>Mission #</t>
  </si>
  <si>
    <t>Date</t>
  </si>
  <si>
    <t>Amount</t>
  </si>
  <si>
    <t>Weight</t>
  </si>
  <si>
    <t>Arm</t>
  </si>
  <si>
    <t>Moment</t>
  </si>
  <si>
    <t>Empty Weight</t>
  </si>
  <si>
    <t>Front Seat</t>
  </si>
  <si>
    <t>Rear Seat</t>
  </si>
  <si>
    <t>Baggage C (shelf)</t>
  </si>
  <si>
    <t>Useable Fuel</t>
  </si>
  <si>
    <t>T.O. Fuel, Wt, &amp; CG</t>
  </si>
  <si>
    <t>Duration of Flight</t>
  </si>
  <si>
    <t>Avg. Fuel Rate</t>
  </si>
  <si>
    <t>Landing Wt &amp; CG</t>
  </si>
  <si>
    <t>Takeoff Wt Va =</t>
  </si>
  <si>
    <t>Useful</t>
  </si>
  <si>
    <t>The information on this worksheet should remain the same unless the W&amp;B values for the aircraft change</t>
  </si>
  <si>
    <t>Center of Gravity Limits Envelope</t>
  </si>
  <si>
    <t>Normal</t>
  </si>
  <si>
    <t>Takeoff</t>
  </si>
  <si>
    <t>Basic Empty Weight</t>
  </si>
  <si>
    <t>X (Arm)</t>
  </si>
  <si>
    <t>Y (Wt.)</t>
  </si>
  <si>
    <t>Maximum Ramp Weight</t>
  </si>
  <si>
    <t>A</t>
  </si>
  <si>
    <t>Maximum Takeoff Weight</t>
  </si>
  <si>
    <t>B</t>
  </si>
  <si>
    <t>Maximum Landing Weight</t>
  </si>
  <si>
    <t>C</t>
  </si>
  <si>
    <t>Maximum Baggage Weight (A)</t>
  </si>
  <si>
    <t>D</t>
  </si>
  <si>
    <t>Maximum Baggage Weight (B)</t>
  </si>
  <si>
    <t>E</t>
  </si>
  <si>
    <t>Maximum Baggage Weight (C)</t>
  </si>
  <si>
    <t>Maximum Total Baggage Weight</t>
  </si>
  <si>
    <t>Maximum Useable Fuel</t>
  </si>
  <si>
    <t>Center of Gravity Moment Envelope</t>
  </si>
  <si>
    <t>Reduced Fuel (Tabs)</t>
  </si>
  <si>
    <t>Normal Category</t>
  </si>
  <si>
    <t>X (Mom/1K)</t>
  </si>
  <si>
    <t>Lower C.G. Limit (Minimum)</t>
  </si>
  <si>
    <t>Lower C.G. Limit (Maximum)</t>
  </si>
  <si>
    <t>Upper C.G. Limit</t>
  </si>
  <si>
    <t>C.G. Break Point</t>
  </si>
  <si>
    <t>1.</t>
  </si>
  <si>
    <t>2.</t>
  </si>
  <si>
    <t>3.</t>
  </si>
  <si>
    <t>Enter the estimated duration of the flight in hours</t>
  </si>
  <si>
    <t>4.</t>
  </si>
  <si>
    <t>Enter the estimated fuel consumption rate in GPH (Gallons Per Hour).</t>
  </si>
  <si>
    <t>Lbs</t>
  </si>
  <si>
    <t>Item</t>
  </si>
  <si>
    <r>
      <t xml:space="preserve">Baggage A (front </t>
    </r>
    <r>
      <rPr>
        <b/>
        <sz val="10"/>
        <rFont val="Arial"/>
        <family val="2"/>
      </rPr>
      <t>½)</t>
    </r>
  </si>
  <si>
    <t>Baggage B (back ½)</t>
  </si>
  <si>
    <t xml:space="preserve">  Taxi &amp; Run-up</t>
  </si>
  <si>
    <t xml:space="preserve">  Fuel after flight</t>
  </si>
  <si>
    <t xml:space="preserve"> Best Glide - 3100 lb = 76 kts</t>
  </si>
  <si>
    <t>Vx = 65-68</t>
  </si>
  <si>
    <t>Temperature:</t>
  </si>
  <si>
    <t>Take-off Distance:</t>
  </si>
  <si>
    <t>_______________</t>
  </si>
  <si>
    <t>Vy = 80-74</t>
  </si>
  <si>
    <t>Density Altitude:</t>
  </si>
  <si>
    <t>Landing Distance:</t>
  </si>
  <si>
    <t>X</t>
  </si>
  <si>
    <t>Y</t>
  </si>
  <si>
    <t>Lndg Data</t>
  </si>
  <si>
    <t>T/O Data</t>
  </si>
  <si>
    <t xml:space="preserve">Endurance + Resv </t>
  </si>
  <si>
    <t>Moment Table</t>
  </si>
  <si>
    <r>
      <t xml:space="preserve">     "       "</t>
    </r>
    <r>
      <rPr>
        <b/>
        <sz val="8"/>
        <rFont val="Arial"/>
        <family val="2"/>
      </rPr>
      <t xml:space="preserve">   </t>
    </r>
    <r>
      <rPr>
        <b/>
        <sz val="9"/>
        <rFont val="Arial"/>
        <family val="2"/>
      </rPr>
      <t xml:space="preserve">   </t>
    </r>
    <r>
      <rPr>
        <b/>
        <sz val="10"/>
        <rFont val="Arial"/>
        <family val="2"/>
      </rPr>
      <t>- 2600 lb = 70 kts</t>
    </r>
  </si>
  <si>
    <t>SL &gt; 10K'</t>
  </si>
  <si>
    <t>N806CP Weight &amp; Balance</t>
  </si>
  <si>
    <t xml:space="preserve">Ldg Wt Va = </t>
  </si>
  <si>
    <t>LS</t>
  </si>
  <si>
    <t>margins:</t>
  </si>
  <si>
    <t>print area</t>
  </si>
  <si>
    <t>A1 - M39</t>
  </si>
  <si>
    <t>Pilot</t>
  </si>
  <si>
    <t>22-A-9876 / A54 / A0123</t>
  </si>
  <si>
    <t>Doe</t>
  </si>
  <si>
    <t xml:space="preserve">        gph</t>
  </si>
  <si>
    <t xml:space="preserve">        gal</t>
  </si>
  <si>
    <t xml:space="preserve">        hrs</t>
  </si>
  <si>
    <t>Arm = Moment x1000 / Weight</t>
  </si>
  <si>
    <t>N806CP Baggage Area Contents</t>
  </si>
  <si>
    <r>
      <rPr>
        <b/>
        <sz val="11"/>
        <color indexed="8"/>
        <rFont val="Arial"/>
        <family val="2"/>
      </rPr>
      <t xml:space="preserve">Moment </t>
    </r>
    <r>
      <rPr>
        <b/>
        <u val="single"/>
        <sz val="11"/>
        <color indexed="8"/>
        <rFont val="Arial"/>
        <family val="2"/>
      </rPr>
      <t>/1000</t>
    </r>
  </si>
  <si>
    <t xml:space="preserve">Survival / First Aid Kit </t>
  </si>
  <si>
    <t>Survival Water (blue bag)</t>
  </si>
  <si>
    <t>Headset</t>
  </si>
  <si>
    <t>Bungie Cords</t>
  </si>
  <si>
    <t>---</t>
  </si>
  <si>
    <t>---  Do NOT Use  ---</t>
  </si>
  <si>
    <t>Total Baggage Area "B"</t>
  </si>
  <si>
    <t>Total Baggage Area "A"</t>
  </si>
  <si>
    <t>NO Autopilot</t>
  </si>
  <si>
    <t xml:space="preserve">As Of: </t>
  </si>
  <si>
    <t>Red Accessory Bag w/: chocks,</t>
  </si>
  <si>
    <t>Enter the amount of useable fuel at the start of the flight.</t>
  </si>
  <si>
    <t>The Weight &amp; Balance range (start-of-flight to end-of-flight) are shown as a red line in the two envelopes.</t>
  </si>
  <si>
    <t>Only change the "Light YELLOW" fields when performing Weight &amp; Balance calculations…</t>
  </si>
  <si>
    <t>If they are "GREEN or White" they are within Limits.</t>
  </si>
  <si>
    <r>
      <t xml:space="preserve">Baggage A  </t>
    </r>
    <r>
      <rPr>
        <b/>
        <sz val="9"/>
        <rFont val="Arial"/>
        <family val="2"/>
      </rPr>
      <t>(806CP Std)</t>
    </r>
  </si>
  <si>
    <r>
      <t xml:space="preserve">Baggage A </t>
    </r>
    <r>
      <rPr>
        <b/>
        <sz val="9"/>
        <rFont val="Arial"/>
        <family val="2"/>
      </rPr>
      <t>(addl front ½</t>
    </r>
    <r>
      <rPr>
        <sz val="9"/>
        <rFont val="Arial"/>
        <family val="2"/>
      </rPr>
      <t>)</t>
    </r>
  </si>
  <si>
    <t>If they are "Bright YELLOW" they are approaching the Limits.</t>
  </si>
  <si>
    <t>If they are "RED" they are OUT OF LIMITS.</t>
  </si>
  <si>
    <t xml:space="preserve">    tie down straps, oil, rags</t>
  </si>
  <si>
    <t>2x Sun Shades</t>
  </si>
  <si>
    <t>Use "Baggage #'s" tab</t>
  </si>
  <si>
    <t xml:space="preserve">           NOTE:  FLIR system mounting bar is located at ARM 101</t>
  </si>
  <si>
    <r>
      <t xml:space="preserve">Baggage Area A  --  </t>
    </r>
    <r>
      <rPr>
        <b/>
        <sz val="11"/>
        <color indexed="8"/>
        <rFont val="Arial"/>
        <family val="2"/>
      </rPr>
      <t>Arm: 82-109 inches</t>
    </r>
  </si>
  <si>
    <r>
      <t xml:space="preserve">Baggage Area B  --  </t>
    </r>
    <r>
      <rPr>
        <b/>
        <sz val="11"/>
        <color indexed="8"/>
        <rFont val="Arial"/>
        <family val="2"/>
      </rPr>
      <t>Arm: 109-124 inches</t>
    </r>
  </si>
  <si>
    <r>
      <t xml:space="preserve">Baggage Area C  --  </t>
    </r>
    <r>
      <rPr>
        <b/>
        <sz val="11"/>
        <color indexed="8"/>
        <rFont val="Arial"/>
        <family val="2"/>
      </rPr>
      <t>Arm: 124-134 inches</t>
    </r>
  </si>
  <si>
    <t>As Of:</t>
  </si>
  <si>
    <t>5.</t>
  </si>
  <si>
    <t>Enter the total weight of the front and rear seat passengers in the spaces provided.</t>
  </si>
  <si>
    <r>
      <t xml:space="preserve">To enter additional baggage, go to the </t>
    </r>
    <r>
      <rPr>
        <b/>
        <sz val="11"/>
        <color indexed="8"/>
        <rFont val="Arial"/>
        <family val="2"/>
      </rPr>
      <t>"Baggage #'s"</t>
    </r>
    <r>
      <rPr>
        <sz val="11"/>
        <color indexed="8"/>
        <rFont val="Arial"/>
        <family val="2"/>
      </rPr>
      <t xml:space="preserve"> tab and enter the Item, Weight, and ARM in the spaces provided.</t>
    </r>
  </si>
  <si>
    <t>Instructions for using the Weight &amp; Balance Spreadsheet:</t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</si>
  <si>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 the blocks for "T.O. Fuel, Wt, &amp; CG / Fuel after flight / Landing Wt &amp; CG / Useful" </t>
    </r>
  </si>
  <si>
    <t xml:space="preserve">Takeoff Wt Va = </t>
  </si>
  <si>
    <t>xxxxx</t>
  </si>
  <si>
    <t>xx-x-xxxx / yyy / zzzzz</t>
  </si>
  <si>
    <t>AEROnet Radio</t>
  </si>
  <si>
    <t>Total Baggage Area "C"</t>
  </si>
  <si>
    <t>ELPR  (Ground DF Gear)</t>
  </si>
  <si>
    <t>w/ FLIR Sensor &amp; AEROnet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</si>
</sst>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\ \l\b\s\."/>
    <numFmt numFmtId="166" formatCode="#,##0\ \g\a\l\."/>
    <numFmt numFmtId="167" formatCode="#,##0.0\ \g\a\l\."/>
    <numFmt numFmtId="168" formatCode="#,##0.0\ \h\r\s\."/>
    <numFmt numFmtId="169" formatCode="#,##0.0\ \g\p\h"/>
    <numFmt numFmtId="170" formatCode="#,##0.0\&quot;"/>
    <numFmt numFmtId="171" formatCode="0.0"/>
    <numFmt numFmtId="172" formatCode="0.000"/>
    <numFmt numFmtId="173" formatCode="[$-409]d\-mmm\-yy;@"/>
    <numFmt numFmtId="174" formatCode="m/d/yyyy"/>
  </numFmts>
  <fonts count="88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.25"/>
      <color indexed="8"/>
      <name val="Arial"/>
      <family val="2"/>
    </font>
    <font>
      <b/>
      <sz val="9.5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9"/>
      <color indexed="8"/>
      <name val="Arial"/>
      <family val="2"/>
    </font>
    <font>
      <i/>
      <sz val="9"/>
      <color indexed="10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3"/>
      <name val="Arial"/>
      <family val="2"/>
    </font>
    <font>
      <b/>
      <sz val="10.25"/>
      <color indexed="8"/>
      <name val="Arial"/>
      <family val="2"/>
    </font>
    <font>
      <b/>
      <sz val="14.5"/>
      <color indexed="8"/>
      <name val="Arial"/>
      <family val="2"/>
    </font>
    <font>
      <sz val="10.5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C0C0"/>
      <name val="Arial"/>
      <family val="2"/>
    </font>
    <font>
      <sz val="9"/>
      <color rgb="FF000000"/>
      <name val="Arial"/>
      <family val="2"/>
    </font>
    <font>
      <i/>
      <sz val="9"/>
      <color rgb="FFFF0000"/>
      <name val="Arial"/>
      <family val="2"/>
    </font>
    <font>
      <sz val="8"/>
      <color rgb="FF000000"/>
      <name val="Arial"/>
      <family val="2"/>
    </font>
    <font>
      <b/>
      <u val="single"/>
      <sz val="10"/>
      <color rgb="FF000000"/>
      <name val="Arial"/>
      <family val="2"/>
    </font>
    <font>
      <sz val="11"/>
      <color rgb="FF000000"/>
      <name val="Arial"/>
      <family val="2"/>
    </font>
    <font>
      <b/>
      <u val="single"/>
      <sz val="14"/>
      <color theme="1"/>
      <name val="Arial"/>
      <family val="2"/>
    </font>
    <font>
      <u val="single"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FF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medium"/>
      <right style="hair">
        <color theme="0" tint="-0.4999699890613556"/>
      </right>
      <top style="medium"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medium"/>
      <bottom style="hair">
        <color theme="0" tint="-0.4999699890613556"/>
      </bottom>
    </border>
    <border>
      <left style="hair">
        <color theme="0" tint="-0.4999699890613556"/>
      </left>
      <right style="medium"/>
      <top style="medium"/>
      <bottom style="hair">
        <color theme="0" tint="-0.4999699890613556"/>
      </bottom>
    </border>
    <border>
      <left style="medium"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medium"/>
      <top style="hair">
        <color theme="0" tint="-0.4999699890613556"/>
      </top>
      <bottom style="hair">
        <color theme="0" tint="-0.4999699890613556"/>
      </bottom>
    </border>
    <border>
      <left style="medium"/>
      <right style="hair">
        <color theme="0" tint="-0.4999699890613556"/>
      </right>
      <top style="hair">
        <color theme="0" tint="-0.4999699890613556"/>
      </top>
      <bottom style="medium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medium"/>
    </border>
    <border>
      <left style="hair">
        <color theme="0" tint="-0.4999699890613556"/>
      </left>
      <right style="medium"/>
      <top style="hair">
        <color theme="0" tint="-0.4999699890613556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165" fontId="4" fillId="33" borderId="10" xfId="0" applyNumberFormat="1" applyFont="1" applyFill="1" applyBorder="1" applyAlignment="1">
      <alignment/>
    </xf>
    <xf numFmtId="165" fontId="71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7" fontId="4" fillId="33" borderId="10" xfId="0" applyNumberFormat="1" applyFont="1" applyFill="1" applyBorder="1" applyAlignment="1">
      <alignment/>
    </xf>
    <xf numFmtId="167" fontId="71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33" borderId="10" xfId="0" applyNumberFormat="1" applyFont="1" applyFill="1" applyBorder="1" applyAlignment="1">
      <alignment/>
    </xf>
    <xf numFmtId="170" fontId="7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15" fontId="3" fillId="34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>
      <alignment horizontal="center" vertical="center"/>
    </xf>
    <xf numFmtId="0" fontId="0" fillId="34" borderId="11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3" fillId="0" borderId="12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167" fontId="0" fillId="0" borderId="1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4" fontId="3" fillId="0" borderId="17" xfId="0" applyNumberFormat="1" applyFont="1" applyBorder="1" applyAlignment="1">
      <alignment horizontal="right" vertical="center"/>
    </xf>
    <xf numFmtId="0" fontId="0" fillId="0" borderId="0" xfId="0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/>
      <protection/>
    </xf>
    <xf numFmtId="0" fontId="73" fillId="0" borderId="0" xfId="0" applyFont="1" applyAlignment="1" applyProtection="1">
      <alignment horizontal="center"/>
      <protection/>
    </xf>
    <xf numFmtId="0" fontId="74" fillId="0" borderId="0" xfId="0" applyFont="1" applyAlignment="1">
      <alignment horizontal="center"/>
    </xf>
    <xf numFmtId="0" fontId="0" fillId="6" borderId="18" xfId="0" applyFont="1" applyFill="1" applyBorder="1" applyAlignment="1" applyProtection="1">
      <alignment horizontal="center" vertical="center"/>
      <protection/>
    </xf>
    <xf numFmtId="171" fontId="0" fillId="6" borderId="18" xfId="0" applyNumberFormat="1" applyFill="1" applyBorder="1" applyAlignment="1" applyProtection="1">
      <alignment horizontal="center" vertical="center"/>
      <protection/>
    </xf>
    <xf numFmtId="0" fontId="0" fillId="6" borderId="18" xfId="0" applyFill="1" applyBorder="1" applyAlignment="1" applyProtection="1">
      <alignment horizontal="center" vertical="center"/>
      <protection/>
    </xf>
    <xf numFmtId="0" fontId="75" fillId="6" borderId="18" xfId="0" applyFont="1" applyFill="1" applyBorder="1" applyAlignment="1" applyProtection="1">
      <alignment horizontal="left" vertical="center"/>
      <protection/>
    </xf>
    <xf numFmtId="0" fontId="72" fillId="6" borderId="19" xfId="0" applyFont="1" applyFill="1" applyBorder="1" applyAlignment="1" applyProtection="1">
      <alignment horizontal="center"/>
      <protection/>
    </xf>
    <xf numFmtId="0" fontId="75" fillId="6" borderId="20" xfId="0" applyFont="1" applyFill="1" applyBorder="1" applyAlignment="1" applyProtection="1">
      <alignment horizontal="center" vertical="center"/>
      <protection/>
    </xf>
    <xf numFmtId="0" fontId="75" fillId="6" borderId="21" xfId="0" applyFont="1" applyFill="1" applyBorder="1" applyAlignment="1" applyProtection="1">
      <alignment horizontal="center" vertical="center"/>
      <protection/>
    </xf>
    <xf numFmtId="0" fontId="72" fillId="6" borderId="22" xfId="0" applyFont="1" applyFill="1" applyBorder="1" applyAlignment="1" applyProtection="1">
      <alignment horizontal="center"/>
      <protection/>
    </xf>
    <xf numFmtId="0" fontId="0" fillId="6" borderId="23" xfId="0" applyFill="1" applyBorder="1" applyAlignment="1" applyProtection="1">
      <alignment horizontal="center" vertical="center"/>
      <protection/>
    </xf>
    <xf numFmtId="0" fontId="73" fillId="6" borderId="22" xfId="0" applyFont="1" applyFill="1" applyBorder="1" applyAlignment="1" applyProtection="1">
      <alignment horizontal="center" vertical="center"/>
      <protection/>
    </xf>
    <xf numFmtId="1" fontId="0" fillId="6" borderId="23" xfId="0" applyNumberFormat="1" applyFill="1" applyBorder="1" applyAlignment="1" applyProtection="1">
      <alignment horizontal="center" vertical="center"/>
      <protection/>
    </xf>
    <xf numFmtId="0" fontId="73" fillId="6" borderId="22" xfId="0" applyFont="1" applyFill="1" applyBorder="1" applyAlignment="1" applyProtection="1">
      <alignment horizontal="center"/>
      <protection/>
    </xf>
    <xf numFmtId="0" fontId="73" fillId="6" borderId="24" xfId="0" applyFont="1" applyFill="1" applyBorder="1" applyAlignment="1" applyProtection="1">
      <alignment horizontal="center"/>
      <protection/>
    </xf>
    <xf numFmtId="171" fontId="0" fillId="6" borderId="25" xfId="0" applyNumberFormat="1" applyFill="1" applyBorder="1" applyAlignment="1" applyProtection="1">
      <alignment horizontal="center" vertical="center"/>
      <protection/>
    </xf>
    <xf numFmtId="1" fontId="0" fillId="6" borderId="26" xfId="0" applyNumberFormat="1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9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3" fontId="4" fillId="32" borderId="12" xfId="0" applyNumberFormat="1" applyFont="1" applyFill="1" applyBorder="1" applyAlignment="1" applyProtection="1">
      <alignment horizontal="center" vertical="center"/>
      <protection locked="0"/>
    </xf>
    <xf numFmtId="166" fontId="4" fillId="32" borderId="12" xfId="0" applyNumberFormat="1" applyFont="1" applyFill="1" applyBorder="1" applyAlignment="1" applyProtection="1">
      <alignment horizontal="center" vertical="center"/>
      <protection locked="0"/>
    </xf>
    <xf numFmtId="169" fontId="4" fillId="32" borderId="12" xfId="0" applyNumberFormat="1" applyFont="1" applyFill="1" applyBorder="1" applyAlignment="1" applyProtection="1">
      <alignment horizontal="center" vertical="center"/>
      <protection locked="0"/>
    </xf>
    <xf numFmtId="171" fontId="76" fillId="0" borderId="0" xfId="0" applyNumberFormat="1" applyFont="1" applyAlignment="1" applyProtection="1">
      <alignment horizontal="center" vertical="center"/>
      <protection/>
    </xf>
    <xf numFmtId="172" fontId="76" fillId="0" borderId="0" xfId="0" applyNumberFormat="1" applyFont="1" applyAlignment="1" applyProtection="1">
      <alignment horizontal="center" vertical="center"/>
      <protection/>
    </xf>
    <xf numFmtId="0" fontId="76" fillId="0" borderId="0" xfId="0" applyFont="1" applyAlignment="1" applyProtection="1">
      <alignment vertical="center"/>
      <protection/>
    </xf>
    <xf numFmtId="0" fontId="76" fillId="0" borderId="0" xfId="0" applyFont="1" applyAlignment="1" applyProtection="1">
      <alignment horizontal="center" vertical="center"/>
      <protection/>
    </xf>
    <xf numFmtId="171" fontId="0" fillId="6" borderId="18" xfId="0" applyNumberFormat="1" applyFont="1" applyFill="1" applyBorder="1" applyAlignment="1" applyProtection="1">
      <alignment horizontal="left" vertical="center"/>
      <protection/>
    </xf>
    <xf numFmtId="0" fontId="76" fillId="0" borderId="0" xfId="0" applyFont="1" applyAlignment="1" applyProtection="1">
      <alignment horizontal="left" vertical="top"/>
      <protection/>
    </xf>
    <xf numFmtId="0" fontId="77" fillId="0" borderId="0" xfId="0" applyFont="1" applyAlignment="1" applyProtection="1">
      <alignment horizontal="left" vertical="top"/>
      <protection/>
    </xf>
    <xf numFmtId="0" fontId="76" fillId="0" borderId="0" xfId="0" applyFont="1" applyAlignment="1" applyProtection="1">
      <alignment horizontal="center" vertical="top"/>
      <protection/>
    </xf>
    <xf numFmtId="0" fontId="0" fillId="0" borderId="0" xfId="0" applyFont="1" applyAlignment="1" applyProtection="1">
      <alignment horizontal="right" vertical="center"/>
      <protection/>
    </xf>
    <xf numFmtId="15" fontId="0" fillId="0" borderId="0" xfId="0" applyNumberFormat="1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/>
    </xf>
    <xf numFmtId="0" fontId="79" fillId="0" borderId="0" xfId="0" applyFont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center" vertical="center" wrapText="1"/>
      <protection/>
    </xf>
    <xf numFmtId="0" fontId="81" fillId="0" borderId="0" xfId="0" applyFont="1" applyAlignment="1" applyProtection="1">
      <alignment vertical="center"/>
      <protection/>
    </xf>
    <xf numFmtId="172" fontId="76" fillId="0" borderId="0" xfId="0" applyNumberFormat="1" applyFont="1" applyAlignment="1" applyProtection="1" quotePrefix="1">
      <alignment horizontal="center" vertical="center"/>
      <protection/>
    </xf>
    <xf numFmtId="0" fontId="76" fillId="35" borderId="0" xfId="0" applyFont="1" applyFill="1" applyAlignment="1" applyProtection="1" quotePrefix="1">
      <alignment horizontal="center" vertical="center"/>
      <protection/>
    </xf>
    <xf numFmtId="15" fontId="76" fillId="0" borderId="0" xfId="0" applyNumberFormat="1" applyFont="1" applyAlignment="1" applyProtection="1">
      <alignment horizontal="left" vertical="center"/>
      <protection/>
    </xf>
    <xf numFmtId="168" fontId="4" fillId="32" borderId="12" xfId="0" applyNumberFormat="1" applyFont="1" applyFill="1" applyBorder="1" applyAlignment="1" applyProtection="1">
      <alignment horizontal="center" vertical="center"/>
      <protection locked="0"/>
    </xf>
    <xf numFmtId="0" fontId="76" fillId="32" borderId="30" xfId="0" applyFont="1" applyFill="1" applyBorder="1" applyAlignment="1" applyProtection="1">
      <alignment vertical="center"/>
      <protection locked="0"/>
    </xf>
    <xf numFmtId="171" fontId="76" fillId="32" borderId="30" xfId="0" applyNumberFormat="1" applyFont="1" applyFill="1" applyBorder="1" applyAlignment="1" applyProtection="1">
      <alignment horizontal="center" vertical="center"/>
      <protection locked="0"/>
    </xf>
    <xf numFmtId="0" fontId="76" fillId="32" borderId="30" xfId="0" applyFont="1" applyFill="1" applyBorder="1" applyAlignment="1" applyProtection="1">
      <alignment horizontal="center" vertical="center"/>
      <protection locked="0"/>
    </xf>
    <xf numFmtId="0" fontId="76" fillId="35" borderId="30" xfId="0" applyFont="1" applyFill="1" applyBorder="1" applyAlignment="1" applyProtection="1">
      <alignment vertical="center"/>
      <protection/>
    </xf>
    <xf numFmtId="3" fontId="0" fillId="6" borderId="12" xfId="0" applyNumberFormat="1" applyFill="1" applyBorder="1" applyAlignment="1" applyProtection="1">
      <alignment horizontal="center" vertical="center"/>
      <protection/>
    </xf>
    <xf numFmtId="0" fontId="82" fillId="36" borderId="31" xfId="0" applyFont="1" applyFill="1" applyBorder="1" applyAlignment="1" applyProtection="1">
      <alignment vertical="center"/>
      <protection/>
    </xf>
    <xf numFmtId="0" fontId="83" fillId="36" borderId="32" xfId="0" applyFont="1" applyFill="1" applyBorder="1" applyAlignment="1" applyProtection="1">
      <alignment vertical="center"/>
      <protection/>
    </xf>
    <xf numFmtId="0" fontId="83" fillId="36" borderId="33" xfId="0" applyFont="1" applyFill="1" applyBorder="1" applyAlignment="1" applyProtection="1">
      <alignment horizontal="center" vertical="center"/>
      <protection/>
    </xf>
    <xf numFmtId="171" fontId="81" fillId="0" borderId="0" xfId="0" applyNumberFormat="1" applyFont="1" applyAlignment="1" applyProtection="1">
      <alignment horizontal="center" vertical="center"/>
      <protection/>
    </xf>
    <xf numFmtId="172" fontId="81" fillId="0" borderId="0" xfId="0" applyNumberFormat="1" applyFont="1" applyAlignment="1" applyProtection="1">
      <alignment horizontal="center" vertical="center"/>
      <protection/>
    </xf>
    <xf numFmtId="0" fontId="84" fillId="0" borderId="0" xfId="0" applyFont="1" applyAlignment="1" applyProtection="1">
      <alignment vertical="center"/>
      <protection/>
    </xf>
    <xf numFmtId="166" fontId="4" fillId="37" borderId="12" xfId="0" applyNumberFormat="1" applyFont="1" applyFill="1" applyBorder="1" applyAlignment="1" applyProtection="1">
      <alignment horizontal="center" vertical="center"/>
      <protection locked="0"/>
    </xf>
    <xf numFmtId="168" fontId="4" fillId="37" borderId="12" xfId="0" applyNumberFormat="1" applyFont="1" applyFill="1" applyBorder="1" applyAlignment="1" applyProtection="1">
      <alignment horizontal="center" vertical="center"/>
      <protection locked="0"/>
    </xf>
    <xf numFmtId="169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vertical="center"/>
      <protection/>
    </xf>
    <xf numFmtId="0" fontId="76" fillId="0" borderId="31" xfId="0" applyFont="1" applyBorder="1" applyAlignment="1" applyProtection="1">
      <alignment horizontal="right" vertical="center"/>
      <protection/>
    </xf>
    <xf numFmtId="173" fontId="76" fillId="0" borderId="33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left" vertical="center"/>
      <protection/>
    </xf>
    <xf numFmtId="0" fontId="76" fillId="0" borderId="0" xfId="0" applyFont="1" applyAlignment="1" applyProtection="1">
      <alignment horizontal="left" vertical="center"/>
      <protection/>
    </xf>
    <xf numFmtId="0" fontId="76" fillId="37" borderId="0" xfId="0" applyFont="1" applyFill="1" applyAlignment="1" applyProtection="1">
      <alignment horizontal="left" vertical="center"/>
      <protection/>
    </xf>
    <xf numFmtId="49" fontId="17" fillId="0" borderId="0" xfId="0" applyNumberFormat="1" applyFont="1" applyAlignment="1" applyProtection="1">
      <alignment horizontal="left" vertical="center"/>
      <protection/>
    </xf>
    <xf numFmtId="0" fontId="85" fillId="0" borderId="0" xfId="0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15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164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164" fontId="0" fillId="0" borderId="12" xfId="0" applyNumberFormat="1" applyBorder="1" applyAlignment="1" applyProtection="1">
      <alignment horizontal="center"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0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3" fontId="4" fillId="32" borderId="12" xfId="0" applyNumberFormat="1" applyFont="1" applyFill="1" applyBorder="1" applyAlignment="1" applyProtection="1">
      <alignment horizontal="center" vertical="center"/>
      <protection/>
    </xf>
    <xf numFmtId="3" fontId="4" fillId="38" borderId="10" xfId="0" applyNumberFormat="1" applyFont="1" applyFill="1" applyBorder="1" applyAlignment="1" applyProtection="1">
      <alignment horizontal="center" vertical="center"/>
      <protection/>
    </xf>
    <xf numFmtId="166" fontId="4" fillId="32" borderId="12" xfId="0" applyNumberFormat="1" applyFont="1" applyFill="1" applyBorder="1" applyAlignment="1" applyProtection="1">
      <alignment horizontal="center" vertical="center"/>
      <protection/>
    </xf>
    <xf numFmtId="167" fontId="0" fillId="0" borderId="12" xfId="0" applyNumberFormat="1" applyBorder="1" applyAlignment="1" applyProtection="1">
      <alignment horizontal="center" vertical="center"/>
      <protection/>
    </xf>
    <xf numFmtId="1" fontId="86" fillId="0" borderId="34" xfId="0" applyNumberFormat="1" applyFont="1" applyBorder="1" applyAlignment="1" applyProtection="1">
      <alignment horizontal="center" vertical="center"/>
      <protection/>
    </xf>
    <xf numFmtId="164" fontId="0" fillId="0" borderId="34" xfId="0" applyNumberFormat="1" applyBorder="1" applyAlignment="1" applyProtection="1">
      <alignment horizontal="center" vertical="center"/>
      <protection/>
    </xf>
    <xf numFmtId="171" fontId="0" fillId="0" borderId="34" xfId="0" applyNumberForma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66" fontId="0" fillId="0" borderId="12" xfId="0" applyNumberFormat="1" applyBorder="1" applyAlignment="1" applyProtection="1">
      <alignment horizontal="center" vertical="center"/>
      <protection/>
    </xf>
    <xf numFmtId="3" fontId="3" fillId="0" borderId="29" xfId="0" applyNumberFormat="1" applyFont="1" applyBorder="1" applyAlignment="1" applyProtection="1">
      <alignment horizontal="center" vertical="center"/>
      <protection/>
    </xf>
    <xf numFmtId="0" fontId="0" fillId="39" borderId="29" xfId="0" applyFill="1" applyBorder="1" applyAlignment="1" applyProtection="1">
      <alignment horizontal="center" vertical="center"/>
      <protection/>
    </xf>
    <xf numFmtId="164" fontId="0" fillId="0" borderId="29" xfId="0" applyNumberForma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>
      <alignment horizontal="center" vertical="center"/>
      <protection/>
    </xf>
    <xf numFmtId="0" fontId="74" fillId="0" borderId="0" xfId="0" applyFont="1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center" vertical="center"/>
      <protection/>
    </xf>
    <xf numFmtId="169" fontId="4" fillId="32" borderId="12" xfId="0" applyNumberFormat="1" applyFont="1" applyFill="1" applyBorder="1" applyAlignment="1" applyProtection="1">
      <alignment horizontal="center" vertical="center"/>
      <protection/>
    </xf>
    <xf numFmtId="164" fontId="0" fillId="0" borderId="14" xfId="0" applyNumberForma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164" fontId="0" fillId="0" borderId="15" xfId="0" applyNumberFormat="1" applyBorder="1" applyAlignment="1" applyProtection="1">
      <alignment horizontal="center" vertical="center"/>
      <protection/>
    </xf>
    <xf numFmtId="164" fontId="3" fillId="0" borderId="17" xfId="0" applyNumberFormat="1" applyFont="1" applyBorder="1" applyAlignment="1" applyProtection="1">
      <alignment horizontal="right" vertical="center"/>
      <protection/>
    </xf>
    <xf numFmtId="168" fontId="3" fillId="0" borderId="12" xfId="0" applyNumberFormat="1" applyFont="1" applyBorder="1" applyAlignment="1" applyProtection="1">
      <alignment horizontal="center" vertical="center"/>
      <protection/>
    </xf>
    <xf numFmtId="9" fontId="0" fillId="0" borderId="28" xfId="0" applyNumberFormat="1" applyBorder="1" applyAlignment="1" applyProtection="1">
      <alignment horizontal="center" vertical="center"/>
      <protection/>
    </xf>
    <xf numFmtId="3" fontId="0" fillId="0" borderId="34" xfId="0" applyNumberForma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1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74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right" vertical="center"/>
      <protection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3" fontId="3" fillId="0" borderId="12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0" fillId="0" borderId="29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/>
    </xf>
    <xf numFmtId="0" fontId="0" fillId="34" borderId="11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74" fillId="0" borderId="0" xfId="0" applyFont="1" applyAlignment="1" applyProtection="1">
      <alignment horizontal="center"/>
      <protection/>
    </xf>
    <xf numFmtId="3" fontId="0" fillId="0" borderId="12" xfId="0" applyNumberFormat="1" applyFill="1" applyBorder="1" applyAlignment="1" applyProtection="1">
      <alignment horizontal="center" vertical="center"/>
      <protection/>
    </xf>
    <xf numFmtId="0" fontId="73" fillId="6" borderId="22" xfId="0" applyFont="1" applyFill="1" applyBorder="1" applyAlignment="1">
      <alignment horizontal="center"/>
    </xf>
    <xf numFmtId="171" fontId="0" fillId="6" borderId="18" xfId="0" applyNumberFormat="1" applyFill="1" applyBorder="1" applyAlignment="1">
      <alignment horizontal="center" vertical="center"/>
    </xf>
    <xf numFmtId="1" fontId="0" fillId="6" borderId="23" xfId="0" applyNumberFormat="1" applyFill="1" applyBorder="1" applyAlignment="1">
      <alignment horizontal="center" vertical="center"/>
    </xf>
    <xf numFmtId="171" fontId="0" fillId="6" borderId="18" xfId="0" applyNumberFormat="1" applyFont="1" applyFill="1" applyBorder="1" applyAlignment="1">
      <alignment horizontal="left" vertical="center"/>
    </xf>
    <xf numFmtId="0" fontId="73" fillId="6" borderId="24" xfId="0" applyFont="1" applyFill="1" applyBorder="1" applyAlignment="1">
      <alignment horizontal="center"/>
    </xf>
    <xf numFmtId="171" fontId="0" fillId="6" borderId="25" xfId="0" applyNumberFormat="1" applyFill="1" applyBorder="1" applyAlignment="1">
      <alignment horizontal="center" vertical="center"/>
    </xf>
    <xf numFmtId="1" fontId="0" fillId="6" borderId="26" xfId="0" applyNumberForma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49" fontId="14" fillId="0" borderId="0" xfId="0" applyNumberFormat="1" applyFont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15" fontId="3" fillId="32" borderId="11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6" fillId="11" borderId="30" xfId="0" applyFont="1" applyFill="1" applyBorder="1" applyAlignment="1" applyProtection="1">
      <alignment vertical="center"/>
      <protection locked="0"/>
    </xf>
    <xf numFmtId="171" fontId="76" fillId="11" borderId="0" xfId="0" applyNumberFormat="1" applyFont="1" applyFill="1" applyAlignment="1" applyProtection="1">
      <alignment horizontal="center" vertical="center"/>
      <protection locked="0"/>
    </xf>
    <xf numFmtId="0" fontId="76" fillId="11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49" fontId="4" fillId="40" borderId="27" xfId="0" applyNumberFormat="1" applyFont="1" applyFill="1" applyBorder="1" applyAlignment="1" applyProtection="1">
      <alignment horizontal="center" vertical="center" wrapText="1"/>
      <protection/>
    </xf>
    <xf numFmtId="49" fontId="4" fillId="40" borderId="28" xfId="0" applyNumberFormat="1" applyFont="1" applyFill="1" applyBorder="1" applyAlignment="1" applyProtection="1">
      <alignment horizontal="center" vertical="center" wrapText="1"/>
      <protection/>
    </xf>
    <xf numFmtId="49" fontId="4" fillId="40" borderId="29" xfId="0" applyNumberFormat="1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87" fillId="41" borderId="0" xfId="0" applyFont="1" applyFill="1" applyAlignment="1" applyProtection="1">
      <alignment horizontal="center" vertical="center"/>
      <protection/>
    </xf>
    <xf numFmtId="0" fontId="13" fillId="36" borderId="0" xfId="0" applyFont="1" applyFill="1" applyAlignment="1" applyProtection="1">
      <alignment horizontal="center" vertical="center"/>
      <protection/>
    </xf>
    <xf numFmtId="0" fontId="81" fillId="39" borderId="0" xfId="0" applyFont="1" applyFill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3" fillId="34" borderId="0" xfId="0" applyFont="1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left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6"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/>
        <strike val="0"/>
        <color indexed="10"/>
      </font>
      <fill>
        <patternFill>
          <bgColor indexed="9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/>
        <color indexed="10"/>
      </font>
    </dxf>
    <dxf>
      <font>
        <b/>
        <i/>
        <color indexed="10"/>
      </font>
      <fill>
        <patternFill>
          <bgColor indexed="9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/>
        <color indexed="10"/>
      </font>
    </dxf>
    <dxf>
      <font>
        <b/>
        <i/>
        <color indexed="1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/>
        <strike val="0"/>
        <color indexed="10"/>
      </font>
      <fill>
        <patternFill>
          <bgColor indexed="9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/>
        <color indexed="10"/>
      </font>
    </dxf>
    <dxf>
      <font>
        <b/>
        <i/>
        <color indexed="10"/>
      </font>
      <fill>
        <patternFill>
          <bgColor indexed="9"/>
        </patternFill>
      </fill>
    </dxf>
    <dxf>
      <font>
        <b/>
        <i val="0"/>
      </font>
      <fill>
        <patternFill>
          <bgColor rgb="FFCCFFCC"/>
        </patternFill>
      </fill>
      <border/>
    </dxf>
    <dxf>
      <font>
        <b/>
        <i val="0"/>
        <strike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Limits</a:t>
            </a:r>
          </a:p>
        </c:rich>
      </c:tx>
      <c:layout>
        <c:manualLayout>
          <c:xMode val="factor"/>
          <c:yMode val="factor"/>
          <c:x val="0.045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75"/>
          <c:y val="0.106"/>
          <c:w val="0.80425"/>
          <c:h val="0.81575"/>
        </c:manualLayout>
      </c:layout>
      <c:scatterChart>
        <c:scatterStyle val="lineMarker"/>
        <c:varyColors val="0"/>
        <c:ser>
          <c:idx val="3"/>
          <c:order val="0"/>
          <c:tx>
            <c:v>Landing Range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Balance'!$X$3:$X$9</c:f>
              <c:numCache/>
            </c:numRef>
          </c:xVal>
          <c:yVal>
            <c:numRef>
              <c:f>'Weight &amp; Balance'!$Y$3:$Y$9</c:f>
              <c:numCache/>
            </c:numRef>
          </c:yVal>
          <c:smooth val="0"/>
        </c:ser>
        <c:ser>
          <c:idx val="4"/>
          <c:order val="1"/>
          <c:tx>
            <c:v>Takeoff Range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'Weight &amp; Balance'!$X$15:$X$19</c:f>
              <c:numCache/>
            </c:numRef>
          </c:xVal>
          <c:yVal>
            <c:numRef>
              <c:f>'Weight &amp; Balance'!$Y$15:$Y$19</c:f>
              <c:numCache/>
            </c:numRef>
          </c:yVal>
          <c:smooth val="0"/>
        </c:ser>
        <c:ser>
          <c:idx val="2"/>
          <c:order val="2"/>
          <c:tx>
            <c:v>C.G. Range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('Weight &amp; Balance'!$D$12,'Weight &amp; Balance'!$D$17)</c:f>
              <c:numCache/>
            </c:numRef>
          </c:xVal>
          <c:yVal>
            <c:numRef>
              <c:f>('Weight &amp; Balance'!$C$12,'Weight &amp; Balance'!$C$17)</c:f>
              <c:numCache/>
            </c:numRef>
          </c:yVal>
          <c:smooth val="0"/>
        </c:ser>
        <c:ser>
          <c:idx val="0"/>
          <c:order val="3"/>
          <c:tx>
            <c:v>Autopilot Prohibited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Balance'!$X$43:$X$44</c:f>
              <c:numCache/>
            </c:numRef>
          </c:xVal>
          <c:yVal>
            <c:numRef>
              <c:f>'Weight &amp; Balance'!$Y$43:$Y$44</c:f>
              <c:numCache/>
            </c:numRef>
          </c:yVal>
          <c:smooth val="0"/>
        </c:ser>
        <c:axId val="36152242"/>
        <c:axId val="56934723"/>
      </c:scatterChart>
      <c:valAx>
        <c:axId val="36152242"/>
        <c:scaling>
          <c:orientation val="minMax"/>
          <c:max val="48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Airplane C.G. Location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34723"/>
        <c:crosses val="autoZero"/>
        <c:crossBetween val="midCat"/>
        <c:dispUnits/>
        <c:majorUnit val="3"/>
        <c:minorUnit val="1"/>
      </c:valAx>
      <c:valAx>
        <c:axId val="56934723"/>
        <c:scaling>
          <c:orientation val="minMax"/>
          <c:max val="32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Airplane Weight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52242"/>
        <c:crosses val="autoZero"/>
        <c:crossBetween val="midCat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C.G. Moment Envelope</a:t>
            </a:r>
          </a:p>
        </c:rich>
      </c:tx>
      <c:layout>
        <c:manualLayout>
          <c:xMode val="factor"/>
          <c:yMode val="factor"/>
          <c:x val="0.062"/>
          <c:y val="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5"/>
          <c:y val="0.13425"/>
          <c:w val="0.85275"/>
          <c:h val="0.74675"/>
        </c:manualLayout>
      </c:layout>
      <c:scatterChart>
        <c:scatterStyle val="lineMarker"/>
        <c:varyColors val="0"/>
        <c:ser>
          <c:idx val="1"/>
          <c:order val="0"/>
          <c:tx>
            <c:v>Landing Range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Balance'!$X$25:$X$29</c:f>
              <c:numCache/>
            </c:numRef>
          </c:xVal>
          <c:yVal>
            <c:numRef>
              <c:f>'Weight &amp; Balance'!$Y$25:$Y$29</c:f>
              <c:numCache/>
            </c:numRef>
          </c:yVal>
          <c:smooth val="0"/>
        </c:ser>
        <c:ser>
          <c:idx val="0"/>
          <c:order val="1"/>
          <c:tx>
            <c:v>TakeOff Range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Balance'!$X$33:$X$39</c:f>
              <c:numCache/>
            </c:numRef>
          </c:xVal>
          <c:yVal>
            <c:numRef>
              <c:f>'Weight &amp; Balance'!$Y$33:$Y$39</c:f>
              <c:numCache/>
            </c:numRef>
          </c:yVal>
          <c:smooth val="0"/>
        </c:ser>
        <c:ser>
          <c:idx val="2"/>
          <c:order val="2"/>
          <c:tx>
            <c:v>C.G. Limits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('Weight &amp; Balance'!$E$12,'Weight &amp; Balance'!$E$17)</c:f>
              <c:numCache/>
            </c:numRef>
          </c:xVal>
          <c:yVal>
            <c:numRef>
              <c:f>('Weight &amp; Balance'!$C$12,'Weight &amp; Balance'!$C$17)</c:f>
              <c:numCache/>
            </c:numRef>
          </c:yVal>
          <c:smooth val="0"/>
        </c:ser>
        <c:axId val="42650460"/>
        <c:axId val="48309821"/>
      </c:scatterChart>
      <c:valAx>
        <c:axId val="42650460"/>
        <c:scaling>
          <c:orientation val="minMax"/>
          <c:max val="15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Airplane Moment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09821"/>
        <c:crossesAt val="1800"/>
        <c:crossBetween val="midCat"/>
        <c:dispUnits/>
        <c:majorUnit val="10"/>
        <c:minorUnit val="5"/>
      </c:valAx>
      <c:valAx>
        <c:axId val="48309821"/>
        <c:scaling>
          <c:orientation val="minMax"/>
          <c:max val="32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Airplane Weight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969696"/>
            </a:solidFill>
          </a:ln>
        </c:spPr>
        <c:crossAx val="42650460"/>
        <c:crossesAt val="55"/>
        <c:crossBetween val="midCat"/>
        <c:dispUnits/>
        <c:majorUnit val="2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Limits</a:t>
            </a:r>
          </a:p>
        </c:rich>
      </c:tx>
      <c:layout>
        <c:manualLayout>
          <c:xMode val="factor"/>
          <c:yMode val="factor"/>
          <c:x val="0.045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75"/>
          <c:y val="0.1035"/>
          <c:w val="0.80425"/>
          <c:h val="0.82025"/>
        </c:manualLayout>
      </c:layout>
      <c:scatterChart>
        <c:scatterStyle val="lineMarker"/>
        <c:varyColors val="0"/>
        <c:ser>
          <c:idx val="3"/>
          <c:order val="0"/>
          <c:tx>
            <c:v>Landing Range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Balance'!$X$3:$X$9</c:f>
              <c:numCache>
                <c:ptCount val="7"/>
                <c:pt idx="0">
                  <c:v>33</c:v>
                </c:pt>
                <c:pt idx="1">
                  <c:v>33</c:v>
                </c:pt>
                <c:pt idx="2">
                  <c:v>35.8</c:v>
                </c:pt>
                <c:pt idx="3">
                  <c:v>39</c:v>
                </c:pt>
                <c:pt idx="4">
                  <c:v>46</c:v>
                </c:pt>
                <c:pt idx="5">
                  <c:v>46</c:v>
                </c:pt>
                <c:pt idx="6">
                  <c:v>33</c:v>
                </c:pt>
              </c:numCache>
            </c:numRef>
          </c:xVal>
          <c:yVal>
            <c:numRef>
              <c:f>'Weight &amp; Balance'!$Y$3:$Y$9</c:f>
              <c:numCache>
                <c:ptCount val="7"/>
                <c:pt idx="0">
                  <c:v>1800</c:v>
                </c:pt>
                <c:pt idx="1">
                  <c:v>2230</c:v>
                </c:pt>
                <c:pt idx="2">
                  <c:v>2710</c:v>
                </c:pt>
                <c:pt idx="3">
                  <c:v>2950</c:v>
                </c:pt>
                <c:pt idx="4">
                  <c:v>2950</c:v>
                </c:pt>
                <c:pt idx="5">
                  <c:v>1800</c:v>
                </c:pt>
                <c:pt idx="6">
                  <c:v>1800</c:v>
                </c:pt>
              </c:numCache>
            </c:numRef>
          </c:yVal>
          <c:smooth val="0"/>
        </c:ser>
        <c:ser>
          <c:idx val="4"/>
          <c:order val="1"/>
          <c:tx>
            <c:v>Takeoff Range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'Weight &amp; Balance'!$X$15:$X$19</c:f>
              <c:numCache>
                <c:ptCount val="5"/>
                <c:pt idx="0">
                  <c:v>39</c:v>
                </c:pt>
                <c:pt idx="1">
                  <c:v>40.9</c:v>
                </c:pt>
                <c:pt idx="2">
                  <c:v>46</c:v>
                </c:pt>
                <c:pt idx="3">
                  <c:v>46</c:v>
                </c:pt>
                <c:pt idx="4">
                  <c:v>39</c:v>
                </c:pt>
              </c:numCache>
            </c:numRef>
          </c:xVal>
          <c:yVal>
            <c:numRef>
              <c:f>'Weight &amp; Balance'!$Y$15:$Y$19</c:f>
              <c:numCache>
                <c:ptCount val="5"/>
                <c:pt idx="0">
                  <c:v>2950</c:v>
                </c:pt>
                <c:pt idx="1">
                  <c:v>3100</c:v>
                </c:pt>
                <c:pt idx="2">
                  <c:v>3100</c:v>
                </c:pt>
                <c:pt idx="3">
                  <c:v>2950</c:v>
                </c:pt>
                <c:pt idx="4">
                  <c:v>2950</c:v>
                </c:pt>
              </c:numCache>
            </c:numRef>
          </c:yVal>
          <c:smooth val="0"/>
        </c:ser>
        <c:ser>
          <c:idx val="2"/>
          <c:order val="2"/>
          <c:tx>
            <c:v>C.G. Range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('Blank W&amp;B'!$D$13,'Blank W&amp;B'!$D$18)</c:f>
              <c:numCache/>
            </c:numRef>
          </c:xVal>
          <c:yVal>
            <c:numRef>
              <c:f>('Blank W&amp;B'!$C$13,'Blank W&amp;B'!$C$18)</c:f>
              <c:numCache/>
            </c:numRef>
          </c:yVal>
          <c:smooth val="0"/>
        </c:ser>
        <c:ser>
          <c:idx val="0"/>
          <c:order val="3"/>
          <c:tx>
            <c:v>Autopilot Prohibited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Balance'!$X$43:$X$44</c:f>
              <c:numCache>
                <c:ptCount val="2"/>
                <c:pt idx="0">
                  <c:v>34</c:v>
                </c:pt>
                <c:pt idx="1">
                  <c:v>34</c:v>
                </c:pt>
              </c:numCache>
            </c:numRef>
          </c:xVal>
          <c:yVal>
            <c:numRef>
              <c:f>'Weight &amp; Balance'!$Y$43:$Y$44</c:f>
              <c:numCache>
                <c:ptCount val="2"/>
                <c:pt idx="0">
                  <c:v>1800</c:v>
                </c:pt>
                <c:pt idx="1">
                  <c:v>2400</c:v>
                </c:pt>
              </c:numCache>
            </c:numRef>
          </c:yVal>
          <c:smooth val="0"/>
        </c:ser>
        <c:axId val="32135206"/>
        <c:axId val="20781399"/>
      </c:scatterChart>
      <c:valAx>
        <c:axId val="32135206"/>
        <c:scaling>
          <c:orientation val="minMax"/>
          <c:max val="48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Airplane C.G. Location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1399"/>
        <c:crosses val="autoZero"/>
        <c:crossBetween val="midCat"/>
        <c:dispUnits/>
        <c:majorUnit val="3"/>
        <c:minorUnit val="1"/>
      </c:valAx>
      <c:valAx>
        <c:axId val="20781399"/>
        <c:scaling>
          <c:orientation val="minMax"/>
          <c:max val="32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Airplane Weight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35206"/>
        <c:crosses val="autoZero"/>
        <c:crossBetween val="midCat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C.G. Moment Envelope</a:t>
            </a:r>
          </a:p>
        </c:rich>
      </c:tx>
      <c:layout>
        <c:manualLayout>
          <c:xMode val="factor"/>
          <c:yMode val="factor"/>
          <c:x val="0.06475"/>
          <c:y val="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5"/>
          <c:y val="0.1355"/>
          <c:w val="0.85425"/>
          <c:h val="0.74175"/>
        </c:manualLayout>
      </c:layout>
      <c:scatterChart>
        <c:scatterStyle val="lineMarker"/>
        <c:varyColors val="0"/>
        <c:ser>
          <c:idx val="1"/>
          <c:order val="0"/>
          <c:tx>
            <c:v>Landing Range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Balance'!$X$25:$X$29</c:f>
              <c:numCache>
                <c:ptCount val="5"/>
                <c:pt idx="0">
                  <c:v>116.5</c:v>
                </c:pt>
                <c:pt idx="1">
                  <c:v>127</c:v>
                </c:pt>
                <c:pt idx="2">
                  <c:v>142.8</c:v>
                </c:pt>
                <c:pt idx="3">
                  <c:v>135.8</c:v>
                </c:pt>
                <c:pt idx="4">
                  <c:v>116.5</c:v>
                </c:pt>
              </c:numCache>
            </c:numRef>
          </c:xVal>
          <c:yVal>
            <c:numRef>
              <c:f>'Weight &amp; Balance'!$Y$25:$Y$29</c:f>
              <c:numCache>
                <c:ptCount val="5"/>
                <c:pt idx="0">
                  <c:v>2950</c:v>
                </c:pt>
                <c:pt idx="1">
                  <c:v>3100</c:v>
                </c:pt>
                <c:pt idx="2">
                  <c:v>3100</c:v>
                </c:pt>
                <c:pt idx="3">
                  <c:v>2950</c:v>
                </c:pt>
                <c:pt idx="4">
                  <c:v>2950</c:v>
                </c:pt>
              </c:numCache>
            </c:numRef>
          </c:yVal>
          <c:smooth val="0"/>
        </c:ser>
        <c:ser>
          <c:idx val="0"/>
          <c:order val="1"/>
          <c:tx>
            <c:v>TakeOff Range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Balance'!$X$33:$X$39</c:f>
              <c:numCache>
                <c:ptCount val="7"/>
                <c:pt idx="0">
                  <c:v>59.5</c:v>
                </c:pt>
                <c:pt idx="1">
                  <c:v>74</c:v>
                </c:pt>
                <c:pt idx="2">
                  <c:v>96</c:v>
                </c:pt>
                <c:pt idx="3">
                  <c:v>116.5</c:v>
                </c:pt>
                <c:pt idx="4">
                  <c:v>135.8</c:v>
                </c:pt>
                <c:pt idx="5">
                  <c:v>83</c:v>
                </c:pt>
                <c:pt idx="6">
                  <c:v>59.5</c:v>
                </c:pt>
              </c:numCache>
            </c:numRef>
          </c:xVal>
          <c:yVal>
            <c:numRef>
              <c:f>'Weight &amp; Balance'!$Y$33:$Y$39</c:f>
              <c:numCache>
                <c:ptCount val="7"/>
                <c:pt idx="0">
                  <c:v>1800</c:v>
                </c:pt>
                <c:pt idx="1">
                  <c:v>2230</c:v>
                </c:pt>
                <c:pt idx="2">
                  <c:v>2710</c:v>
                </c:pt>
                <c:pt idx="3">
                  <c:v>2950</c:v>
                </c:pt>
                <c:pt idx="4">
                  <c:v>2950</c:v>
                </c:pt>
                <c:pt idx="5">
                  <c:v>1800</c:v>
                </c:pt>
                <c:pt idx="6">
                  <c:v>1800</c:v>
                </c:pt>
              </c:numCache>
            </c:numRef>
          </c:yVal>
          <c:smooth val="0"/>
        </c:ser>
        <c:ser>
          <c:idx val="2"/>
          <c:order val="2"/>
          <c:tx>
            <c:v>C.G. Limits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('Blank W&amp;B'!$E$13,'Blank W&amp;B'!$E$18)</c:f>
              <c:numCache/>
            </c:numRef>
          </c:xVal>
          <c:yVal>
            <c:numRef>
              <c:f>('Blank W&amp;B'!$C$13,'Blank W&amp;B'!$C$18)</c:f>
              <c:numCache/>
            </c:numRef>
          </c:yVal>
          <c:smooth val="0"/>
        </c:ser>
        <c:axId val="52814864"/>
        <c:axId val="5571729"/>
      </c:scatterChart>
      <c:valAx>
        <c:axId val="52814864"/>
        <c:scaling>
          <c:orientation val="minMax"/>
          <c:max val="15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Airplane Moment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1729"/>
        <c:crossesAt val="1800"/>
        <c:crossBetween val="midCat"/>
        <c:dispUnits/>
        <c:majorUnit val="10"/>
        <c:minorUnit val="5"/>
      </c:valAx>
      <c:valAx>
        <c:axId val="5571729"/>
        <c:scaling>
          <c:orientation val="minMax"/>
          <c:max val="32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Airplane Weight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969696"/>
            </a:solidFill>
          </a:ln>
        </c:spPr>
        <c:crossAx val="52814864"/>
        <c:crossesAt val="55"/>
        <c:crossBetween val="midCat"/>
        <c:dispUnits/>
        <c:majorUnit val="2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Limits</a:t>
            </a:r>
          </a:p>
        </c:rich>
      </c:tx>
      <c:layout>
        <c:manualLayout>
          <c:xMode val="factor"/>
          <c:yMode val="factor"/>
          <c:x val="0.0477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75"/>
          <c:y val="0.1015"/>
          <c:w val="0.807"/>
          <c:h val="0.8185"/>
        </c:manualLayout>
      </c:layout>
      <c:scatterChart>
        <c:scatterStyle val="lineMarker"/>
        <c:varyColors val="0"/>
        <c:ser>
          <c:idx val="3"/>
          <c:order val="0"/>
          <c:tx>
            <c:v>Landing Range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Example!$X$3:$X$9</c:f>
              <c:numCache/>
            </c:numRef>
          </c:xVal>
          <c:yVal>
            <c:numRef>
              <c:f>Example!$Y$3:$Y$9</c:f>
              <c:numCache/>
            </c:numRef>
          </c:yVal>
          <c:smooth val="0"/>
        </c:ser>
        <c:ser>
          <c:idx val="4"/>
          <c:order val="1"/>
          <c:tx>
            <c:v>Takeoff Range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Example!$X$15:$X$19</c:f>
              <c:numCache/>
            </c:numRef>
          </c:xVal>
          <c:yVal>
            <c:numRef>
              <c:f>Example!$Y$15:$Y$19</c:f>
              <c:numCache/>
            </c:numRef>
          </c:yVal>
          <c:smooth val="0"/>
        </c:ser>
        <c:ser>
          <c:idx val="2"/>
          <c:order val="2"/>
          <c:tx>
            <c:v>C.G. Range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(Example!$D$12,Example!$D$17)</c:f>
              <c:numCache/>
            </c:numRef>
          </c:xVal>
          <c:yVal>
            <c:numRef>
              <c:f>(Example!$C$12,Example!$C$17)</c:f>
              <c:numCache/>
            </c:numRef>
          </c:yVal>
          <c:smooth val="0"/>
        </c:ser>
        <c:ser>
          <c:idx val="0"/>
          <c:order val="3"/>
          <c:tx>
            <c:v>Autopilot Prohibited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Example!$X$43:$X$44</c:f>
              <c:numCache/>
            </c:numRef>
          </c:xVal>
          <c:yVal>
            <c:numRef>
              <c:f>Example!$Y$43:$Y$44</c:f>
              <c:numCache/>
            </c:numRef>
          </c:yVal>
          <c:smooth val="0"/>
        </c:ser>
        <c:axId val="50145562"/>
        <c:axId val="48656875"/>
      </c:scatterChart>
      <c:valAx>
        <c:axId val="50145562"/>
        <c:scaling>
          <c:orientation val="minMax"/>
          <c:max val="48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Airplane C.G. Location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6875"/>
        <c:crosses val="autoZero"/>
        <c:crossBetween val="midCat"/>
        <c:dispUnits/>
        <c:majorUnit val="3"/>
        <c:minorUnit val="1"/>
      </c:valAx>
      <c:valAx>
        <c:axId val="48656875"/>
        <c:scaling>
          <c:orientation val="minMax"/>
          <c:max val="32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Airplane Weight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45562"/>
        <c:crosses val="autoZero"/>
        <c:crossBetween val="midCat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C.G. Moment Envelope</a:t>
            </a:r>
          </a:p>
        </c:rich>
      </c:tx>
      <c:layout>
        <c:manualLayout>
          <c:xMode val="factor"/>
          <c:yMode val="factor"/>
          <c:x val="0.062"/>
          <c:y val="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5"/>
          <c:y val="0.14775"/>
          <c:w val="0.85275"/>
          <c:h val="0.73425"/>
        </c:manualLayout>
      </c:layout>
      <c:scatterChart>
        <c:scatterStyle val="lineMarker"/>
        <c:varyColors val="0"/>
        <c:ser>
          <c:idx val="1"/>
          <c:order val="0"/>
          <c:tx>
            <c:v>Landing Range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Example!$X$25:$X$29</c:f>
              <c:numCache/>
            </c:numRef>
          </c:xVal>
          <c:yVal>
            <c:numRef>
              <c:f>Example!$Y$25:$Y$29</c:f>
              <c:numCache/>
            </c:numRef>
          </c:yVal>
          <c:smooth val="0"/>
        </c:ser>
        <c:ser>
          <c:idx val="0"/>
          <c:order val="1"/>
          <c:tx>
            <c:v>TakeOff Range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Example!$X$33:$X$39</c:f>
              <c:numCache/>
            </c:numRef>
          </c:xVal>
          <c:yVal>
            <c:numRef>
              <c:f>Example!$Y$33:$Y$39</c:f>
              <c:numCache/>
            </c:numRef>
          </c:yVal>
          <c:smooth val="0"/>
        </c:ser>
        <c:ser>
          <c:idx val="2"/>
          <c:order val="2"/>
          <c:tx>
            <c:v>C.G. Limits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(Example!$E$12,Example!$E$17)</c:f>
              <c:numCache/>
            </c:numRef>
          </c:xVal>
          <c:yVal>
            <c:numRef>
              <c:f>(Example!$C$12,Example!$C$17)</c:f>
              <c:numCache/>
            </c:numRef>
          </c:yVal>
          <c:smooth val="0"/>
        </c:ser>
        <c:axId val="35258692"/>
        <c:axId val="48892773"/>
      </c:scatterChart>
      <c:valAx>
        <c:axId val="35258692"/>
        <c:scaling>
          <c:orientation val="minMax"/>
          <c:max val="15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Airplane Moment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92773"/>
        <c:crossesAt val="1800"/>
        <c:crossBetween val="midCat"/>
        <c:dispUnits/>
        <c:majorUnit val="10"/>
        <c:minorUnit val="5"/>
      </c:valAx>
      <c:valAx>
        <c:axId val="48892773"/>
        <c:scaling>
          <c:orientation val="minMax"/>
          <c:max val="32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Airplane Weight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969696"/>
            </a:solidFill>
          </a:ln>
        </c:spPr>
        <c:crossAx val="35258692"/>
        <c:crossesAt val="55"/>
        <c:crossBetween val="midCat"/>
        <c:dispUnits/>
        <c:majorUnit val="2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0.22375</cdr:y>
    </cdr:from>
    <cdr:to>
      <cdr:x>0.51525</cdr:x>
      <cdr:y>0.29825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1381125"/>
          <a:ext cx="828675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Max Lndg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Wt 2950 lbs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0</xdr:rowOff>
    </xdr:from>
    <xdr:to>
      <xdr:col>13</xdr:col>
      <xdr:colOff>0</xdr:colOff>
      <xdr:row>36</xdr:row>
      <xdr:rowOff>133350</xdr:rowOff>
    </xdr:to>
    <xdr:grpSp>
      <xdr:nvGrpSpPr>
        <xdr:cNvPr id="1" name="Group 13"/>
        <xdr:cNvGrpSpPr>
          <a:grpSpLocks/>
        </xdr:cNvGrpSpPr>
      </xdr:nvGrpSpPr>
      <xdr:grpSpPr>
        <a:xfrm>
          <a:off x="4019550" y="447675"/>
          <a:ext cx="4476750" cy="6191250"/>
          <a:chOff x="4038244" y="416259"/>
          <a:chExt cx="4515915" cy="616604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4038244" y="416259"/>
          <a:ext cx="4515915" cy="616604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5921381" y="1307253"/>
            <a:ext cx="816252" cy="4269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Max T/O 
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Wt 3100 lbs</a:t>
            </a:r>
          </a:p>
        </xdr:txBody>
      </xdr:sp>
    </xdr:grpSp>
    <xdr:clientData/>
  </xdr:twoCellAnchor>
  <xdr:twoCellAnchor>
    <xdr:from>
      <xdr:col>0</xdr:col>
      <xdr:colOff>9525</xdr:colOff>
      <xdr:row>19</xdr:row>
      <xdr:rowOff>28575</xdr:rowOff>
    </xdr:from>
    <xdr:to>
      <xdr:col>5</xdr:col>
      <xdr:colOff>9525</xdr:colOff>
      <xdr:row>36</xdr:row>
      <xdr:rowOff>142875</xdr:rowOff>
    </xdr:to>
    <xdr:graphicFrame>
      <xdr:nvGraphicFramePr>
        <xdr:cNvPr id="4" name="Chart 17"/>
        <xdr:cNvGraphicFramePr/>
      </xdr:nvGraphicFramePr>
      <xdr:xfrm>
        <a:off x="9525" y="3619500"/>
        <a:ext cx="39433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314325</xdr:colOff>
      <xdr:row>25</xdr:row>
      <xdr:rowOff>57150</xdr:rowOff>
    </xdr:from>
    <xdr:to>
      <xdr:col>9</xdr:col>
      <xdr:colOff>438150</xdr:colOff>
      <xdr:row>27</xdr:row>
      <xdr:rowOff>152400</xdr:rowOff>
    </xdr:to>
    <xdr:grpSp>
      <xdr:nvGrpSpPr>
        <xdr:cNvPr id="5" name="Group 5"/>
        <xdr:cNvGrpSpPr>
          <a:grpSpLocks/>
        </xdr:cNvGrpSpPr>
      </xdr:nvGrpSpPr>
      <xdr:grpSpPr>
        <a:xfrm>
          <a:off x="5657850" y="4676775"/>
          <a:ext cx="1076325" cy="438150"/>
          <a:chOff x="5594696" y="4679880"/>
          <a:chExt cx="1071146" cy="436786"/>
        </a:xfrm>
        <a:solidFill>
          <a:srgbClr val="FFFFFF"/>
        </a:solidFill>
      </xdr:grpSpPr>
      <xdr:sp>
        <xdr:nvSpPr>
          <xdr:cNvPr id="6" name="TextBox 2"/>
          <xdr:cNvSpPr txBox="1">
            <a:spLocks noChangeArrowheads="1"/>
          </xdr:cNvSpPr>
        </xdr:nvSpPr>
        <xdr:spPr>
          <a:xfrm>
            <a:off x="5698865" y="4679880"/>
            <a:ext cx="966977" cy="4367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Autopilot Use Prohibited</a:t>
            </a:r>
          </a:p>
        </xdr:txBody>
      </xdr:sp>
      <xdr:sp>
        <xdr:nvSpPr>
          <xdr:cNvPr id="7" name="Arrow: Left 4"/>
          <xdr:cNvSpPr>
            <a:spLocks/>
          </xdr:cNvSpPr>
        </xdr:nvSpPr>
        <xdr:spPr>
          <a:xfrm>
            <a:off x="5594696" y="4888773"/>
            <a:ext cx="161207" cy="57001"/>
          </a:xfrm>
          <a:prstGeom prst="leftArrow">
            <a:avLst>
              <a:gd name="adj" fmla="val -32324"/>
            </a:avLst>
          </a:prstGeom>
          <a:solidFill>
            <a:srgbClr val="4472C4"/>
          </a:solidFill>
          <a:ln w="12700" cmpd="sng">
            <a:solidFill>
              <a:srgbClr val="2F528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0.222</cdr:y>
    </cdr:from>
    <cdr:to>
      <cdr:x>0.51525</cdr:x>
      <cdr:y>0.298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1419225"/>
          <a:ext cx="82867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Max Lndg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Wt 2950 lbs</a:t>
          </a:r>
        </a:p>
      </cdr:txBody>
    </cdr:sp>
  </cdr:relSizeAnchor>
  <cdr:relSizeAnchor xmlns:cdr="http://schemas.openxmlformats.org/drawingml/2006/chartDrawing">
    <cdr:from>
      <cdr:x>0.3775</cdr:x>
      <cdr:y>0.6875</cdr:y>
    </cdr:from>
    <cdr:to>
      <cdr:x>0.62025</cdr:x>
      <cdr:y>0.75625</cdr:y>
    </cdr:to>
    <cdr:grpSp>
      <cdr:nvGrpSpPr>
        <cdr:cNvPr id="2" name="Group 12"/>
        <cdr:cNvGrpSpPr>
          <a:grpSpLocks/>
        </cdr:cNvGrpSpPr>
      </cdr:nvGrpSpPr>
      <cdr:grpSpPr>
        <a:xfrm>
          <a:off x="1685925" y="4410075"/>
          <a:ext cx="1085850" cy="438150"/>
          <a:chOff x="0" y="0"/>
          <a:chExt cx="1072655" cy="435285"/>
        </a:xfrm>
        <a:solidFill>
          <a:srgbClr val="FFFFFF"/>
        </a:solidFill>
      </cdr:grpSpPr>
      <cdr:sp>
        <cdr:nvSpPr>
          <cdr:cNvPr id="3" name="TextBox 16"/>
          <cdr:cNvSpPr txBox="1">
            <a:spLocks noChangeArrowheads="1"/>
          </cdr:cNvSpPr>
        </cdr:nvSpPr>
        <cdr:spPr>
          <a:xfrm>
            <a:off x="57119" y="-50710"/>
            <a:ext cx="964853" cy="43528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Autopilot Use Prohibited</a:t>
            </a:r>
          </a:p>
        </cdr:txBody>
      </cdr:sp>
      <cdr:sp>
        <cdr:nvSpPr>
          <cdr:cNvPr id="4" name="Arrow: Left 4"/>
          <cdr:cNvSpPr>
            <a:spLocks/>
          </cdr:cNvSpPr>
        </cdr:nvSpPr>
        <cdr:spPr>
          <a:xfrm>
            <a:off x="0" y="153111"/>
            <a:ext cx="163312" cy="57784"/>
          </a:xfrm>
          <a:prstGeom prst="leftArrow">
            <a:avLst>
              <a:gd name="adj" fmla="val -32319"/>
            </a:avLst>
          </a:prstGeom>
          <a:solidFill>
            <a:srgbClr val="4472C4"/>
          </a:solidFill>
          <a:ln w="12700" cmpd="sng">
            <a:solidFill>
              <a:srgbClr val="2F528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</cdr:x>
      <cdr:y>0.56625</cdr:y>
    </cdr:from>
    <cdr:to>
      <cdr:x>0.575</cdr:x>
      <cdr:y>0.67</cdr:y>
    </cdr:to>
    <cdr:sp>
      <cdr:nvSpPr>
        <cdr:cNvPr id="1" name="Rectangle 1"/>
        <cdr:cNvSpPr>
          <a:spLocks/>
        </cdr:cNvSpPr>
      </cdr:nvSpPr>
      <cdr:spPr>
        <a:xfrm>
          <a:off x="1809750" y="1714500"/>
          <a:ext cx="438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◊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0</xdr:rowOff>
    </xdr:from>
    <xdr:to>
      <xdr:col>13</xdr:col>
      <xdr:colOff>0</xdr:colOff>
      <xdr:row>37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3990975" y="447675"/>
          <a:ext cx="4476750" cy="6419850"/>
          <a:chOff x="4038244" y="416259"/>
          <a:chExt cx="4515915" cy="6166048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038244" y="416259"/>
          <a:ext cx="4515915" cy="616604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5921381" y="1304170"/>
            <a:ext cx="816252" cy="4393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Max T/O 
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Wt 3100 lbs</a:t>
            </a:r>
          </a:p>
        </xdr:txBody>
      </xdr:sp>
    </xdr:grpSp>
    <xdr:clientData/>
  </xdr:twoCellAnchor>
  <xdr:twoCellAnchor>
    <xdr:from>
      <xdr:col>0</xdr:col>
      <xdr:colOff>9525</xdr:colOff>
      <xdr:row>20</xdr:row>
      <xdr:rowOff>28575</xdr:rowOff>
    </xdr:from>
    <xdr:to>
      <xdr:col>5</xdr:col>
      <xdr:colOff>9525</xdr:colOff>
      <xdr:row>37</xdr:row>
      <xdr:rowOff>142875</xdr:rowOff>
    </xdr:to>
    <xdr:graphicFrame>
      <xdr:nvGraphicFramePr>
        <xdr:cNvPr id="4" name="Chart 4"/>
        <xdr:cNvGraphicFramePr/>
      </xdr:nvGraphicFramePr>
      <xdr:xfrm>
        <a:off x="9525" y="3848100"/>
        <a:ext cx="39147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228600</xdr:colOff>
      <xdr:row>25</xdr:row>
      <xdr:rowOff>123825</xdr:rowOff>
    </xdr:from>
    <xdr:ext cx="419100" cy="314325"/>
    <xdr:sp>
      <xdr:nvSpPr>
        <xdr:cNvPr id="5" name="Rectangle 5"/>
        <xdr:cNvSpPr>
          <a:spLocks/>
        </xdr:cNvSpPr>
      </xdr:nvSpPr>
      <xdr:spPr>
        <a:xfrm>
          <a:off x="7058025" y="4800600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◊</a:t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0.33025</cdr:x>
      <cdr:y>0.2205</cdr:y>
    </cdr:from>
    <cdr:to>
      <cdr:x>0.5155</cdr:x>
      <cdr:y>0.2955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1362075"/>
          <a:ext cx="82867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Max Lndg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Wt 2950 lbs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0</xdr:rowOff>
    </xdr:from>
    <xdr:to>
      <xdr:col>13</xdr:col>
      <xdr:colOff>0</xdr:colOff>
      <xdr:row>36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4019550" y="447675"/>
          <a:ext cx="4476750" cy="6191250"/>
          <a:chOff x="4038244" y="416259"/>
          <a:chExt cx="4515915" cy="6166048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038244" y="416259"/>
          <a:ext cx="4515915" cy="616604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5921381" y="1307253"/>
            <a:ext cx="816252" cy="4269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Max T/O 
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Wt 3100 lbs</a:t>
            </a:r>
          </a:p>
        </xdr:txBody>
      </xdr:sp>
    </xdr:grpSp>
    <xdr:clientData/>
  </xdr:twoCellAnchor>
  <xdr:twoCellAnchor>
    <xdr:from>
      <xdr:col>0</xdr:col>
      <xdr:colOff>9525</xdr:colOff>
      <xdr:row>19</xdr:row>
      <xdr:rowOff>28575</xdr:rowOff>
    </xdr:from>
    <xdr:to>
      <xdr:col>5</xdr:col>
      <xdr:colOff>9525</xdr:colOff>
      <xdr:row>36</xdr:row>
      <xdr:rowOff>142875</xdr:rowOff>
    </xdr:to>
    <xdr:graphicFrame>
      <xdr:nvGraphicFramePr>
        <xdr:cNvPr id="4" name="Chart 4"/>
        <xdr:cNvGraphicFramePr/>
      </xdr:nvGraphicFramePr>
      <xdr:xfrm>
        <a:off x="9525" y="3619500"/>
        <a:ext cx="39433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66675</xdr:colOff>
      <xdr:row>25</xdr:row>
      <xdr:rowOff>57150</xdr:rowOff>
    </xdr:from>
    <xdr:ext cx="962025" cy="438150"/>
    <xdr:sp>
      <xdr:nvSpPr>
        <xdr:cNvPr id="5" name="TextBox 5"/>
        <xdr:cNvSpPr txBox="1">
          <a:spLocks noChangeArrowheads="1"/>
        </xdr:cNvSpPr>
      </xdr:nvSpPr>
      <xdr:spPr>
        <a:xfrm>
          <a:off x="5772150" y="4676775"/>
          <a:ext cx="9620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Autopilot Use Prohibited</a:t>
          </a:r>
        </a:p>
      </xdr:txBody>
    </xdr:sp>
    <xdr:clientData/>
  </xdr:oneCellAnchor>
  <xdr:twoCellAnchor>
    <xdr:from>
      <xdr:col>7</xdr:col>
      <xdr:colOff>314325</xdr:colOff>
      <xdr:row>26</xdr:row>
      <xdr:rowOff>95250</xdr:rowOff>
    </xdr:from>
    <xdr:to>
      <xdr:col>8</xdr:col>
      <xdr:colOff>123825</xdr:colOff>
      <xdr:row>26</xdr:row>
      <xdr:rowOff>152400</xdr:rowOff>
    </xdr:to>
    <xdr:sp>
      <xdr:nvSpPr>
        <xdr:cNvPr id="6" name="Arrow: Left 6"/>
        <xdr:cNvSpPr>
          <a:spLocks/>
        </xdr:cNvSpPr>
      </xdr:nvSpPr>
      <xdr:spPr>
        <a:xfrm>
          <a:off x="5657850" y="4886325"/>
          <a:ext cx="171450" cy="57150"/>
        </a:xfrm>
        <a:prstGeom prst="leftArrow">
          <a:avLst>
            <a:gd name="adj" fmla="val -32231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="115" zoomScaleNormal="115" zoomScalePageLayoutView="0" workbookViewId="0" topLeftCell="A1">
      <selection activeCell="B5" sqref="B5"/>
    </sheetView>
  </sheetViews>
  <sheetFormatPr defaultColWidth="0" defaultRowHeight="0" customHeight="1" zeroHeight="1"/>
  <cols>
    <col min="1" max="1" width="21.7109375" style="2" customWidth="1"/>
    <col min="2" max="2" width="9.7109375" style="16" customWidth="1"/>
    <col min="3" max="3" width="8.8515625" style="16" customWidth="1"/>
    <col min="4" max="4" width="10.140625" style="16" customWidth="1"/>
    <col min="5" max="5" width="8.7109375" style="16" customWidth="1"/>
    <col min="6" max="6" width="8.8515625" style="16" customWidth="1"/>
    <col min="7" max="7" width="12.140625" style="16" customWidth="1"/>
    <col min="8" max="8" width="5.421875" style="16" customWidth="1"/>
    <col min="9" max="9" width="8.8515625" style="16" customWidth="1"/>
    <col min="10" max="10" width="8.421875" style="16" customWidth="1"/>
    <col min="11" max="11" width="5.00390625" style="16" customWidth="1"/>
    <col min="12" max="12" width="10.421875" style="16" customWidth="1"/>
    <col min="13" max="22" width="9.140625" style="16" customWidth="1"/>
    <col min="23" max="23" width="5.7109375" style="48" customWidth="1"/>
    <col min="24" max="24" width="8.8515625" style="47" customWidth="1"/>
    <col min="25" max="25" width="10.140625" style="47" customWidth="1"/>
    <col min="26" max="26" width="8.7109375" style="16" customWidth="1"/>
    <col min="27" max="27" width="8.8515625" style="16" customWidth="1"/>
    <col min="28" max="28" width="8.7109375" style="16" customWidth="1"/>
    <col min="29" max="29" width="8.8515625" style="16" customWidth="1"/>
    <col min="30" max="30" width="12.140625" style="16" customWidth="1"/>
    <col min="31" max="31" width="5.421875" style="16" customWidth="1"/>
    <col min="32" max="32" width="8.8515625" style="16" customWidth="1"/>
    <col min="33" max="33" width="8.421875" style="16" customWidth="1"/>
    <col min="34" max="34" width="5.00390625" style="16" customWidth="1"/>
    <col min="35" max="35" width="10.421875" style="16" customWidth="1"/>
    <col min="36" max="16384" width="1.7109375" style="16" hidden="1" customWidth="1"/>
  </cols>
  <sheetData>
    <row r="1" spans="1:25" ht="20.25" customHeight="1">
      <c r="A1" s="190" t="s">
        <v>73</v>
      </c>
      <c r="D1" s="44" t="s">
        <v>79</v>
      </c>
      <c r="E1" s="199" t="s">
        <v>121</v>
      </c>
      <c r="F1" s="199"/>
      <c r="G1" s="44" t="s">
        <v>0</v>
      </c>
      <c r="H1" s="199" t="s">
        <v>122</v>
      </c>
      <c r="I1" s="199"/>
      <c r="J1" s="199"/>
      <c r="K1" s="18" t="s">
        <v>1</v>
      </c>
      <c r="L1" s="188">
        <v>44837</v>
      </c>
      <c r="W1" s="55"/>
      <c r="X1" s="56" t="s">
        <v>65</v>
      </c>
      <c r="Y1" s="57" t="s">
        <v>66</v>
      </c>
    </row>
    <row r="2" spans="1:25" ht="15" customHeight="1">
      <c r="A2" s="189" t="s">
        <v>126</v>
      </c>
      <c r="D2" s="1"/>
      <c r="W2" s="58"/>
      <c r="X2" s="51" t="s">
        <v>68</v>
      </c>
      <c r="Y2" s="59"/>
    </row>
    <row r="3" spans="1:25" s="18" customFormat="1" ht="15" customHeight="1">
      <c r="A3" s="39"/>
      <c r="B3" s="29" t="s">
        <v>2</v>
      </c>
      <c r="C3" s="29" t="s">
        <v>3</v>
      </c>
      <c r="D3" s="29" t="s">
        <v>4</v>
      </c>
      <c r="E3" s="29" t="s">
        <v>5</v>
      </c>
      <c r="W3" s="60">
        <v>3</v>
      </c>
      <c r="X3" s="52">
        <v>33</v>
      </c>
      <c r="Y3" s="61">
        <v>1800</v>
      </c>
    </row>
    <row r="4" spans="1:25" ht="15" customHeight="1">
      <c r="A4" s="23" t="s">
        <v>6</v>
      </c>
      <c r="B4" s="25"/>
      <c r="C4" s="133">
        <v>2106</v>
      </c>
      <c r="D4" s="134">
        <v>41.98</v>
      </c>
      <c r="E4" s="135">
        <f>88418.6/1000</f>
        <v>88.41860000000001</v>
      </c>
      <c r="F4" s="17"/>
      <c r="W4" s="60">
        <v>4</v>
      </c>
      <c r="X4" s="52">
        <v>33</v>
      </c>
      <c r="Y4" s="61">
        <v>2230</v>
      </c>
    </row>
    <row r="5" spans="1:25" ht="15" customHeight="1">
      <c r="A5" s="23" t="s">
        <v>7</v>
      </c>
      <c r="B5" s="74">
        <v>400</v>
      </c>
      <c r="C5" s="66">
        <f>B5</f>
        <v>400</v>
      </c>
      <c r="D5" s="25">
        <v>37</v>
      </c>
      <c r="E5" s="25">
        <f aca="true" t="shared" si="0" ref="E5:E11">C5*D5/1000</f>
        <v>14.8</v>
      </c>
      <c r="F5" s="17"/>
      <c r="G5" s="16">
        <v>3100.4</v>
      </c>
      <c r="W5" s="60">
        <v>5</v>
      </c>
      <c r="X5" s="52">
        <v>35.8</v>
      </c>
      <c r="Y5" s="61">
        <v>2710</v>
      </c>
    </row>
    <row r="6" spans="1:25" ht="15" customHeight="1">
      <c r="A6" s="23" t="s">
        <v>8</v>
      </c>
      <c r="B6" s="74">
        <v>180</v>
      </c>
      <c r="C6" s="66">
        <f>B6</f>
        <v>180</v>
      </c>
      <c r="D6" s="25">
        <v>74</v>
      </c>
      <c r="E6" s="25">
        <f t="shared" si="0"/>
        <v>13.32</v>
      </c>
      <c r="F6" s="17"/>
      <c r="G6" s="16">
        <f>'W&amp;B Setup'!B8</f>
        <v>2950</v>
      </c>
      <c r="W6" s="60">
        <v>6</v>
      </c>
      <c r="X6" s="52">
        <v>39</v>
      </c>
      <c r="Y6" s="61">
        <v>2950</v>
      </c>
    </row>
    <row r="7" spans="1:25" ht="15" customHeight="1">
      <c r="A7" s="23" t="s">
        <v>53</v>
      </c>
      <c r="B7" s="196" t="s">
        <v>109</v>
      </c>
      <c r="C7" s="101">
        <f>'Baggage #''s'!$D$19</f>
        <v>64.2</v>
      </c>
      <c r="D7" s="25">
        <f>'Baggage #''s'!E19</f>
        <v>91.28193146417442</v>
      </c>
      <c r="E7" s="25">
        <f>'Baggage #''s'!F19</f>
        <v>5.860299999999999</v>
      </c>
      <c r="F7" s="17"/>
      <c r="W7" s="60">
        <v>7</v>
      </c>
      <c r="X7" s="52">
        <v>46</v>
      </c>
      <c r="Y7" s="61">
        <v>2950</v>
      </c>
    </row>
    <row r="8" spans="1:25" ht="15" customHeight="1">
      <c r="A8" s="23" t="s">
        <v>54</v>
      </c>
      <c r="B8" s="197"/>
      <c r="C8" s="101">
        <f>'Baggage #''s'!$D$25</f>
        <v>0.001</v>
      </c>
      <c r="D8" s="25">
        <f>'Baggage #''s'!E25</f>
        <v>116</v>
      </c>
      <c r="E8" s="25">
        <f>'Baggage #''s'!F25</f>
        <v>0.000116</v>
      </c>
      <c r="F8" s="17"/>
      <c r="W8" s="60">
        <v>8</v>
      </c>
      <c r="X8" s="52">
        <v>46</v>
      </c>
      <c r="Y8" s="61">
        <v>1800</v>
      </c>
    </row>
    <row r="9" spans="1:25" ht="15" customHeight="1">
      <c r="A9" s="23" t="s">
        <v>9</v>
      </c>
      <c r="B9" s="198"/>
      <c r="C9" s="101">
        <f>'Baggage #''s'!$D$31</f>
        <v>15.001</v>
      </c>
      <c r="D9" s="25">
        <f>'Baggage #''s'!$E$31</f>
        <v>129</v>
      </c>
      <c r="E9" s="25">
        <f>'Baggage #''s'!$F$31</f>
        <v>1.935129</v>
      </c>
      <c r="F9" s="17"/>
      <c r="W9" s="62">
        <v>9</v>
      </c>
      <c r="X9" s="52">
        <v>33</v>
      </c>
      <c r="Y9" s="61">
        <v>1800</v>
      </c>
    </row>
    <row r="10" spans="1:25" ht="15" customHeight="1">
      <c r="A10" s="23" t="s">
        <v>10</v>
      </c>
      <c r="B10" s="75">
        <v>44</v>
      </c>
      <c r="C10" s="26">
        <f>B10*6</f>
        <v>264</v>
      </c>
      <c r="D10" s="25">
        <v>46.5</v>
      </c>
      <c r="E10" s="25">
        <f t="shared" si="0"/>
        <v>12.276</v>
      </c>
      <c r="F10" s="17"/>
      <c r="W10" s="58"/>
      <c r="X10" s="52"/>
      <c r="Y10" s="61"/>
    </row>
    <row r="11" spans="1:25" ht="15" customHeight="1">
      <c r="A11" s="23" t="s">
        <v>55</v>
      </c>
      <c r="B11" s="40">
        <v>1.7</v>
      </c>
      <c r="C11" s="27">
        <f>B11*-6</f>
        <v>-10.2</v>
      </c>
      <c r="D11" s="25">
        <v>46.5</v>
      </c>
      <c r="E11" s="25">
        <f t="shared" si="0"/>
        <v>-0.47429999999999994</v>
      </c>
      <c r="F11" s="17"/>
      <c r="W11" s="62"/>
      <c r="X11" s="52"/>
      <c r="Y11" s="61"/>
    </row>
    <row r="12" spans="1:25" ht="15" customHeight="1">
      <c r="A12" s="28" t="s">
        <v>11</v>
      </c>
      <c r="B12" s="35">
        <f>B10-B11</f>
        <v>42.3</v>
      </c>
      <c r="C12" s="20">
        <f>SUM(C4:C11)</f>
        <v>3019.0020000000004</v>
      </c>
      <c r="D12" s="29">
        <f>E12*1000/C12</f>
        <v>45.09299596356677</v>
      </c>
      <c r="E12" s="25">
        <f>SUM(E4:E11)</f>
        <v>136.13584500000002</v>
      </c>
      <c r="F12" s="17"/>
      <c r="W12" s="58"/>
      <c r="X12" s="52"/>
      <c r="Y12" s="61"/>
    </row>
    <row r="13" spans="1:25" ht="7.5" customHeight="1">
      <c r="A13" s="28"/>
      <c r="B13" s="26"/>
      <c r="C13" s="30"/>
      <c r="D13" s="31"/>
      <c r="E13" s="41"/>
      <c r="W13" s="58"/>
      <c r="X13" s="53"/>
      <c r="Y13" s="59"/>
    </row>
    <row r="14" spans="1:25" ht="15" customHeight="1">
      <c r="A14" s="23" t="s">
        <v>12</v>
      </c>
      <c r="B14" s="96">
        <v>1</v>
      </c>
      <c r="C14" s="32"/>
      <c r="D14" s="33"/>
      <c r="E14" s="41"/>
      <c r="U14" s="67" t="s">
        <v>75</v>
      </c>
      <c r="W14" s="58"/>
      <c r="X14" s="51" t="s">
        <v>67</v>
      </c>
      <c r="Y14" s="59"/>
    </row>
    <row r="15" spans="1:25" ht="15" customHeight="1">
      <c r="A15" s="23" t="s">
        <v>13</v>
      </c>
      <c r="B15" s="76">
        <v>13</v>
      </c>
      <c r="C15" s="34"/>
      <c r="D15" s="46" t="s">
        <v>69</v>
      </c>
      <c r="E15" s="42">
        <f>(B12/B15)-1</f>
        <v>2.253846153846154</v>
      </c>
      <c r="U15" s="68">
        <v>1</v>
      </c>
      <c r="W15" s="62">
        <v>15</v>
      </c>
      <c r="X15" s="52">
        <v>39</v>
      </c>
      <c r="Y15" s="61">
        <v>2950</v>
      </c>
    </row>
    <row r="16" spans="1:25" ht="15" customHeight="1">
      <c r="A16" s="23" t="s">
        <v>56</v>
      </c>
      <c r="B16" s="35">
        <f>B10-B11-(B14*B15)</f>
        <v>29.299999999999997</v>
      </c>
      <c r="C16" s="26">
        <f>B16*6</f>
        <v>175.79999999999998</v>
      </c>
      <c r="D16" s="25"/>
      <c r="E16" s="25">
        <f>C16*D10/1000</f>
        <v>8.1747</v>
      </c>
      <c r="U16" s="69"/>
      <c r="W16" s="62">
        <v>16</v>
      </c>
      <c r="X16" s="52">
        <v>40.9</v>
      </c>
      <c r="Y16" s="61">
        <v>3100</v>
      </c>
    </row>
    <row r="17" spans="1:25" ht="15" customHeight="1">
      <c r="A17" s="28" t="s">
        <v>14</v>
      </c>
      <c r="B17" s="40"/>
      <c r="C17" s="20">
        <f>C12-((B14*B15)*6)</f>
        <v>2941.0020000000004</v>
      </c>
      <c r="D17" s="29">
        <f>E17*1000/C17</f>
        <v>45.05568000293777</v>
      </c>
      <c r="E17" s="25">
        <f>E12-(E10+E11)+E16</f>
        <v>132.508845</v>
      </c>
      <c r="U17" s="70" t="s">
        <v>76</v>
      </c>
      <c r="W17" s="62">
        <v>17</v>
      </c>
      <c r="X17" s="52">
        <v>46</v>
      </c>
      <c r="Y17" s="61">
        <v>3100</v>
      </c>
    </row>
    <row r="18" spans="1:25" ht="15" customHeight="1">
      <c r="A18" s="36" t="s">
        <v>120</v>
      </c>
      <c r="B18" s="43">
        <f>110-((3100-C12)/52.6315789473684)</f>
        <v>108.461038</v>
      </c>
      <c r="C18" s="200" t="s">
        <v>74</v>
      </c>
      <c r="D18" s="201"/>
      <c r="E18" s="43">
        <f>110-((3100-C17)/52.6315789473684)</f>
        <v>106.979038</v>
      </c>
      <c r="U18" s="70">
        <v>0.5</v>
      </c>
      <c r="W18" s="62">
        <v>18</v>
      </c>
      <c r="X18" s="52">
        <v>46</v>
      </c>
      <c r="Y18" s="61">
        <v>2950</v>
      </c>
    </row>
    <row r="19" spans="1:25" ht="15" customHeight="1">
      <c r="A19" s="37"/>
      <c r="B19" s="38" t="s">
        <v>16</v>
      </c>
      <c r="C19" s="20">
        <f>3100-C12</f>
        <v>80.99799999999959</v>
      </c>
      <c r="D19" s="44"/>
      <c r="E19" s="45"/>
      <c r="U19" s="70">
        <v>0.5</v>
      </c>
      <c r="W19" s="62">
        <v>19</v>
      </c>
      <c r="X19" s="52">
        <v>39</v>
      </c>
      <c r="Y19" s="61">
        <v>2950</v>
      </c>
    </row>
    <row r="20" spans="21:25" ht="13.5" customHeight="1">
      <c r="U20" s="70">
        <v>0.5</v>
      </c>
      <c r="W20" s="62"/>
      <c r="X20" s="53"/>
      <c r="Y20" s="59"/>
    </row>
    <row r="21" spans="21:25" ht="13.5" customHeight="1">
      <c r="U21" s="70">
        <v>0.5</v>
      </c>
      <c r="W21" s="62"/>
      <c r="X21" s="53"/>
      <c r="Y21" s="59"/>
    </row>
    <row r="22" spans="21:25" ht="13.5" customHeight="1">
      <c r="U22" s="70"/>
      <c r="W22" s="62"/>
      <c r="X22" s="53"/>
      <c r="Y22" s="59"/>
    </row>
    <row r="23" spans="21:25" ht="13.5" customHeight="1">
      <c r="U23" s="70" t="s">
        <v>77</v>
      </c>
      <c r="W23" s="62"/>
      <c r="X23" s="54" t="s">
        <v>70</v>
      </c>
      <c r="Y23" s="59"/>
    </row>
    <row r="24" spans="21:25" ht="13.5" customHeight="1">
      <c r="U24" s="71" t="s">
        <v>78</v>
      </c>
      <c r="W24" s="62">
        <v>24</v>
      </c>
      <c r="X24" s="51" t="s">
        <v>67</v>
      </c>
      <c r="Y24" s="59"/>
    </row>
    <row r="25" spans="23:25" ht="13.5" customHeight="1">
      <c r="W25" s="62">
        <v>25</v>
      </c>
      <c r="X25" s="52">
        <v>116.5</v>
      </c>
      <c r="Y25" s="61">
        <v>2950</v>
      </c>
    </row>
    <row r="26" spans="23:25" ht="13.5" customHeight="1">
      <c r="W26" s="62">
        <v>26</v>
      </c>
      <c r="X26" s="52">
        <v>127</v>
      </c>
      <c r="Y26" s="61">
        <v>3100</v>
      </c>
    </row>
    <row r="27" spans="23:25" ht="13.5" customHeight="1">
      <c r="W27" s="62">
        <v>27</v>
      </c>
      <c r="X27" s="52">
        <v>142.8</v>
      </c>
      <c r="Y27" s="61">
        <v>3100</v>
      </c>
    </row>
    <row r="28" spans="23:25" ht="13.5" customHeight="1">
      <c r="W28" s="62">
        <v>28</v>
      </c>
      <c r="X28" s="52">
        <v>135.8</v>
      </c>
      <c r="Y28" s="61">
        <v>2950</v>
      </c>
    </row>
    <row r="29" spans="23:25" ht="13.5" customHeight="1">
      <c r="W29" s="62">
        <v>29</v>
      </c>
      <c r="X29" s="52">
        <v>116.5</v>
      </c>
      <c r="Y29" s="61">
        <v>2950</v>
      </c>
    </row>
    <row r="30" spans="23:25" ht="13.5" customHeight="1">
      <c r="W30" s="62"/>
      <c r="X30" s="53"/>
      <c r="Y30" s="59"/>
    </row>
    <row r="31" spans="23:25" ht="13.5" customHeight="1">
      <c r="W31" s="62"/>
      <c r="X31" s="53"/>
      <c r="Y31" s="59"/>
    </row>
    <row r="32" spans="23:25" ht="13.5" customHeight="1">
      <c r="W32" s="62">
        <v>32</v>
      </c>
      <c r="X32" s="51" t="s">
        <v>68</v>
      </c>
      <c r="Y32" s="59"/>
    </row>
    <row r="33" spans="23:25" ht="13.5" customHeight="1">
      <c r="W33" s="62">
        <v>33</v>
      </c>
      <c r="X33" s="52">
        <v>59.5</v>
      </c>
      <c r="Y33" s="61">
        <v>1800</v>
      </c>
    </row>
    <row r="34" spans="23:25" ht="13.5" customHeight="1">
      <c r="W34" s="62">
        <v>34</v>
      </c>
      <c r="X34" s="52">
        <v>74</v>
      </c>
      <c r="Y34" s="61">
        <v>2230</v>
      </c>
    </row>
    <row r="35" spans="23:25" ht="13.5" customHeight="1">
      <c r="W35" s="62">
        <v>35</v>
      </c>
      <c r="X35" s="52">
        <v>96</v>
      </c>
      <c r="Y35" s="61">
        <v>2710</v>
      </c>
    </row>
    <row r="36" spans="23:25" ht="13.5" customHeight="1">
      <c r="W36" s="62">
        <v>36</v>
      </c>
      <c r="X36" s="52">
        <v>116.5</v>
      </c>
      <c r="Y36" s="61">
        <v>2950</v>
      </c>
    </row>
    <row r="37" spans="23:25" ht="13.5" customHeight="1">
      <c r="W37" s="62">
        <v>37</v>
      </c>
      <c r="X37" s="52">
        <v>135.8</v>
      </c>
      <c r="Y37" s="61">
        <v>2950</v>
      </c>
    </row>
    <row r="38" spans="1:25" ht="15" customHeight="1">
      <c r="A38" s="2" t="s">
        <v>57</v>
      </c>
      <c r="C38" s="2" t="s">
        <v>58</v>
      </c>
      <c r="F38" s="5" t="s">
        <v>59</v>
      </c>
      <c r="G38" s="186"/>
      <c r="J38" s="5" t="s">
        <v>60</v>
      </c>
      <c r="K38" s="202" t="s">
        <v>61</v>
      </c>
      <c r="L38" s="202"/>
      <c r="W38" s="62">
        <v>38</v>
      </c>
      <c r="X38" s="52">
        <v>83</v>
      </c>
      <c r="Y38" s="61">
        <v>1800</v>
      </c>
    </row>
    <row r="39" spans="1:25" ht="15" customHeight="1">
      <c r="A39" s="2" t="s">
        <v>71</v>
      </c>
      <c r="C39" s="2" t="s">
        <v>62</v>
      </c>
      <c r="F39" s="5" t="s">
        <v>63</v>
      </c>
      <c r="G39" s="187"/>
      <c r="J39" s="5" t="s">
        <v>64</v>
      </c>
      <c r="K39" s="194" t="s">
        <v>61</v>
      </c>
      <c r="L39" s="195"/>
      <c r="W39" s="62">
        <v>39</v>
      </c>
      <c r="X39" s="52">
        <v>59.5</v>
      </c>
      <c r="Y39" s="61">
        <v>1800</v>
      </c>
    </row>
    <row r="40" spans="3:25" ht="12.75">
      <c r="C40" s="50" t="s">
        <v>72</v>
      </c>
      <c r="W40" s="62"/>
      <c r="X40" s="52"/>
      <c r="Y40" s="61"/>
    </row>
    <row r="41" spans="5:25" ht="12.75">
      <c r="E41" s="2"/>
      <c r="W41" s="62"/>
      <c r="X41" s="52"/>
      <c r="Y41" s="61"/>
    </row>
    <row r="42" spans="23:25" ht="12.75">
      <c r="W42" s="62">
        <v>42</v>
      </c>
      <c r="X42" s="81" t="s">
        <v>96</v>
      </c>
      <c r="Y42" s="61"/>
    </row>
    <row r="43" spans="23:25" ht="12.75">
      <c r="W43" s="62">
        <v>43</v>
      </c>
      <c r="X43" s="52">
        <v>34</v>
      </c>
      <c r="Y43" s="61">
        <v>1800</v>
      </c>
    </row>
    <row r="44" spans="23:25" ht="12.75">
      <c r="W44" s="62">
        <v>44</v>
      </c>
      <c r="X44" s="52">
        <v>34</v>
      </c>
      <c r="Y44" s="61">
        <v>2400</v>
      </c>
    </row>
    <row r="45" spans="23:25" ht="13.5" thickBot="1">
      <c r="W45" s="63"/>
      <c r="X45" s="64"/>
      <c r="Y45" s="65"/>
    </row>
    <row r="46" ht="12.75">
      <c r="W46" s="49"/>
    </row>
    <row r="47" ht="12.75">
      <c r="W47" s="49"/>
    </row>
    <row r="48" ht="12.75">
      <c r="W48" s="49"/>
    </row>
    <row r="49" ht="12.75">
      <c r="W49" s="49"/>
    </row>
    <row r="50" ht="12.75"/>
  </sheetData>
  <sheetProtection password="C5F1" sheet="1" formatCells="0" selectLockedCells="1"/>
  <mergeCells count="6">
    <mergeCell ref="K39:L39"/>
    <mergeCell ref="B7:B9"/>
    <mergeCell ref="E1:F1"/>
    <mergeCell ref="H1:J1"/>
    <mergeCell ref="C18:D18"/>
    <mergeCell ref="K38:L38"/>
  </mergeCells>
  <conditionalFormatting sqref="B17">
    <cfRule type="expression" priority="9" dxfId="10" stopIfTrue="1">
      <formula>(('Weight &amp; Balance'!#REF!-'Weight &amp; Balance'!#REF!*'Weight &amp; Balance'!#REF!)&lt;0)</formula>
    </cfRule>
  </conditionalFormatting>
  <conditionalFormatting sqref="C13">
    <cfRule type="cellIs" priority="10" dxfId="12" operator="greaterThan" stopIfTrue="1">
      <formula>$G$5</formula>
    </cfRule>
  </conditionalFormatting>
  <conditionalFormatting sqref="B16">
    <cfRule type="cellIs" priority="3" dxfId="1" operator="lessThan">
      <formula>12.1</formula>
    </cfRule>
    <cfRule type="cellIs" priority="11" dxfId="10" operator="lessThan" stopIfTrue="1">
      <formula>16.5</formula>
    </cfRule>
  </conditionalFormatting>
  <conditionalFormatting sqref="C12">
    <cfRule type="cellIs" priority="7" dxfId="34" operator="lessThan">
      <formula>3100.1</formula>
    </cfRule>
    <cfRule type="cellIs" priority="12" dxfId="1" operator="greaterThan" stopIfTrue="1">
      <formula>3100.2</formula>
    </cfRule>
  </conditionalFormatting>
  <conditionalFormatting sqref="C17">
    <cfRule type="cellIs" priority="8" dxfId="34" operator="lessThan">
      <formula>2950.1</formula>
    </cfRule>
    <cfRule type="cellIs" priority="13" dxfId="1" operator="greaterThan" stopIfTrue="1">
      <formula>2950.2</formula>
    </cfRule>
  </conditionalFormatting>
  <conditionalFormatting sqref="D12">
    <cfRule type="cellIs" priority="6" dxfId="0" operator="between">
      <formula>45</formula>
      <formula>46</formula>
    </cfRule>
    <cfRule type="cellIs" priority="15" dxfId="1" operator="notBetween" stopIfTrue="1">
      <formula>39</formula>
      <formula>46</formula>
    </cfRule>
  </conditionalFormatting>
  <conditionalFormatting sqref="D17">
    <cfRule type="cellIs" priority="4" dxfId="0" operator="between">
      <formula>45</formula>
      <formula>46</formula>
    </cfRule>
    <cfRule type="cellIs" priority="5" dxfId="1" operator="notBetween" stopIfTrue="1">
      <formula>39</formula>
      <formula>46</formula>
    </cfRule>
  </conditionalFormatting>
  <conditionalFormatting sqref="C19">
    <cfRule type="cellIs" priority="1" dxfId="1" operator="lessThan">
      <formula>0</formula>
    </cfRule>
    <cfRule type="cellIs" priority="2" dxfId="35" operator="between">
      <formula>0</formula>
      <formula>100</formula>
    </cfRule>
  </conditionalFormatting>
  <dataValidations count="2">
    <dataValidation errorStyle="warning" type="decimal" showErrorMessage="1" errorTitle="Invalid Useable Fuel" error="Useable fuel must be between 0 and 53 gallons." sqref="B10 W10">
      <formula1>0</formula1>
      <formula2>88</formula2>
    </dataValidation>
    <dataValidation type="decimal" showInputMessage="1" showErrorMessage="1" promptTitle="Invalid Useable Fuel" prompt="You must enter a Useable Fuel amount between 0 and 53 gallons." sqref="D12:D13 Y12:Y13">
      <formula1>0</formula1>
      <formula2>53</formula2>
    </dataValidation>
  </dataValidations>
  <printOptions/>
  <pageMargins left="0.65" right="0.5" top="0.5" bottom="0.5" header="0.3" footer="0.3"/>
  <pageSetup horizontalDpi="600" verticalDpi="600" orientation="landscape" r:id="rId4"/>
  <ignoredErrors>
    <ignoredError sqref="D12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.7109375" style="80" customWidth="1"/>
    <col min="2" max="2" width="9.140625" style="79" customWidth="1"/>
    <col min="3" max="3" width="31.421875" style="79" bestFit="1" customWidth="1"/>
    <col min="4" max="5" width="9.140625" style="80" customWidth="1"/>
    <col min="6" max="6" width="9.7109375" style="80" customWidth="1"/>
    <col min="7" max="16384" width="9.140625" style="79" customWidth="1"/>
  </cols>
  <sheetData>
    <row r="1" ht="18" customHeight="1">
      <c r="A1" s="79"/>
    </row>
    <row r="2" spans="2:8" s="82" customFormat="1" ht="24" customHeight="1">
      <c r="B2" s="83" t="s">
        <v>86</v>
      </c>
      <c r="D2" s="84"/>
      <c r="E2" s="85" t="s">
        <v>97</v>
      </c>
      <c r="F2" s="86">
        <v>44837</v>
      </c>
      <c r="G2" s="79"/>
      <c r="H2" s="79"/>
    </row>
    <row r="3" ht="18" customHeight="1">
      <c r="B3" s="87"/>
    </row>
    <row r="4" spans="1:6" ht="33" customHeight="1">
      <c r="A4" s="79"/>
      <c r="B4" s="88"/>
      <c r="C4" s="88" t="s">
        <v>52</v>
      </c>
      <c r="D4" s="89" t="s">
        <v>51</v>
      </c>
      <c r="E4" s="90" t="s">
        <v>4</v>
      </c>
      <c r="F4" s="91" t="s">
        <v>87</v>
      </c>
    </row>
    <row r="5" spans="1:4" ht="9" customHeight="1">
      <c r="A5" s="79"/>
      <c r="B5" s="88"/>
      <c r="C5" s="88"/>
      <c r="D5" s="89"/>
    </row>
    <row r="6" spans="1:2" ht="21" customHeight="1">
      <c r="A6" s="79"/>
      <c r="B6" s="107" t="s">
        <v>111</v>
      </c>
    </row>
    <row r="7" spans="1:6" ht="18" customHeight="1">
      <c r="A7" s="79"/>
      <c r="C7" s="100" t="s">
        <v>88</v>
      </c>
      <c r="D7" s="77">
        <v>26</v>
      </c>
      <c r="E7" s="80">
        <v>91</v>
      </c>
      <c r="F7" s="78">
        <f>(+D7*E7)/1000</f>
        <v>2.366</v>
      </c>
    </row>
    <row r="8" spans="1:6" ht="18" customHeight="1">
      <c r="A8" s="79"/>
      <c r="C8" s="100" t="s">
        <v>89</v>
      </c>
      <c r="D8" s="77">
        <v>15.2</v>
      </c>
      <c r="E8" s="80">
        <v>89</v>
      </c>
      <c r="F8" s="78">
        <f>(+D8*E8)/1000</f>
        <v>1.3528</v>
      </c>
    </row>
    <row r="9" spans="1:6" ht="18" customHeight="1">
      <c r="A9" s="79"/>
      <c r="C9" s="100" t="s">
        <v>98</v>
      </c>
      <c r="D9" s="77">
        <v>10</v>
      </c>
      <c r="E9" s="80">
        <v>94</v>
      </c>
      <c r="F9" s="78">
        <f aca="true" t="shared" si="0" ref="F9:F17">(+D9*E9)/1000</f>
        <v>0.94</v>
      </c>
    </row>
    <row r="10" spans="3:6" ht="18" customHeight="1">
      <c r="C10" s="100" t="s">
        <v>107</v>
      </c>
      <c r="D10" s="77" t="s">
        <v>92</v>
      </c>
      <c r="E10" s="80" t="s">
        <v>92</v>
      </c>
      <c r="F10" s="93" t="s">
        <v>92</v>
      </c>
    </row>
    <row r="11" spans="3:6" ht="18" customHeight="1">
      <c r="C11" s="100" t="s">
        <v>90</v>
      </c>
      <c r="D11" s="77">
        <v>1</v>
      </c>
      <c r="E11" s="80">
        <v>101</v>
      </c>
      <c r="F11" s="78">
        <f t="shared" si="0"/>
        <v>0.101</v>
      </c>
    </row>
    <row r="12" spans="3:6" ht="18" customHeight="1">
      <c r="C12" s="100" t="s">
        <v>91</v>
      </c>
      <c r="D12" s="77">
        <v>0.5</v>
      </c>
      <c r="E12" s="80">
        <v>109</v>
      </c>
      <c r="F12" s="78">
        <f t="shared" si="0"/>
        <v>0.0545</v>
      </c>
    </row>
    <row r="13" spans="3:6" ht="18" customHeight="1">
      <c r="C13" s="100" t="s">
        <v>108</v>
      </c>
      <c r="D13" s="77">
        <v>0.5</v>
      </c>
      <c r="E13" s="80">
        <v>90</v>
      </c>
      <c r="F13" s="78">
        <f t="shared" si="0"/>
        <v>0.045</v>
      </c>
    </row>
    <row r="14" spans="3:6" ht="18" customHeight="1">
      <c r="C14" s="191" t="s">
        <v>125</v>
      </c>
      <c r="D14" s="192">
        <v>11</v>
      </c>
      <c r="E14" s="193">
        <v>91</v>
      </c>
      <c r="F14" s="78">
        <f t="shared" si="0"/>
        <v>1.001</v>
      </c>
    </row>
    <row r="15" spans="3:6" ht="18" customHeight="1">
      <c r="C15" s="97"/>
      <c r="D15" s="98"/>
      <c r="E15" s="99"/>
      <c r="F15" s="78">
        <f t="shared" si="0"/>
        <v>0</v>
      </c>
    </row>
    <row r="16" spans="3:6" ht="18" customHeight="1">
      <c r="C16" s="97"/>
      <c r="D16" s="98"/>
      <c r="E16" s="99"/>
      <c r="F16" s="78">
        <f t="shared" si="0"/>
        <v>0</v>
      </c>
    </row>
    <row r="17" spans="3:6" ht="18" customHeight="1">
      <c r="C17" s="97"/>
      <c r="D17" s="98"/>
      <c r="E17" s="99"/>
      <c r="F17" s="78">
        <f t="shared" si="0"/>
        <v>0</v>
      </c>
    </row>
    <row r="18" spans="4:6" ht="7.5" customHeight="1">
      <c r="D18" s="77"/>
      <c r="F18" s="78"/>
    </row>
    <row r="19" spans="3:6" ht="18" customHeight="1">
      <c r="C19" s="92" t="s">
        <v>95</v>
      </c>
      <c r="D19" s="105">
        <f>SUM(D7:D17)</f>
        <v>64.2</v>
      </c>
      <c r="E19" s="105">
        <f>+F19*1000/D19</f>
        <v>91.28193146417442</v>
      </c>
      <c r="F19" s="106">
        <f>SUM(F7:F17)</f>
        <v>5.860299999999999</v>
      </c>
    </row>
    <row r="20" ht="18" customHeight="1"/>
    <row r="21" spans="1:2" ht="21" customHeight="1">
      <c r="A21" s="79"/>
      <c r="B21" s="107" t="s">
        <v>112</v>
      </c>
    </row>
    <row r="22" spans="3:6" ht="18" customHeight="1">
      <c r="C22" s="97"/>
      <c r="D22" s="98">
        <v>0.001</v>
      </c>
      <c r="E22" s="99">
        <v>116</v>
      </c>
      <c r="F22" s="78">
        <f>(+D22*E22)/1000</f>
        <v>0.000116</v>
      </c>
    </row>
    <row r="23" spans="3:6" ht="18" customHeight="1">
      <c r="C23" s="97"/>
      <c r="D23" s="98">
        <v>0</v>
      </c>
      <c r="E23" s="99">
        <v>116</v>
      </c>
      <c r="F23" s="78">
        <f>(+D23*E23)/1000</f>
        <v>0</v>
      </c>
    </row>
    <row r="24" ht="7.5" customHeight="1">
      <c r="D24" s="77"/>
    </row>
    <row r="25" spans="3:6" ht="18" customHeight="1">
      <c r="C25" s="92" t="s">
        <v>94</v>
      </c>
      <c r="D25" s="105">
        <f>SUM(D22:D24)</f>
        <v>0.001</v>
      </c>
      <c r="E25" s="105">
        <f>+F25*1000/D25</f>
        <v>116</v>
      </c>
      <c r="F25" s="106">
        <f>SUM(F22:F24)</f>
        <v>0.000116</v>
      </c>
    </row>
    <row r="26" ht="18" customHeight="1"/>
    <row r="27" spans="1:2" ht="21" customHeight="1">
      <c r="A27" s="79"/>
      <c r="B27" s="107" t="s">
        <v>113</v>
      </c>
    </row>
    <row r="28" spans="3:6" ht="18" customHeight="1">
      <c r="C28" s="94" t="s">
        <v>123</v>
      </c>
      <c r="D28" s="77">
        <v>15</v>
      </c>
      <c r="E28" s="80">
        <v>129</v>
      </c>
      <c r="F28" s="78">
        <f>(+D28*E28)/1000</f>
        <v>1.935</v>
      </c>
    </row>
    <row r="29" spans="3:6" ht="18" customHeight="1">
      <c r="C29" s="94" t="s">
        <v>93</v>
      </c>
      <c r="D29" s="77">
        <v>0.001</v>
      </c>
      <c r="E29" s="80">
        <v>129</v>
      </c>
      <c r="F29" s="78">
        <f>(+D29*E29)/1000</f>
        <v>0.000129</v>
      </c>
    </row>
    <row r="30" ht="7.5" customHeight="1">
      <c r="D30" s="77"/>
    </row>
    <row r="31" spans="3:6" ht="18" customHeight="1">
      <c r="C31" s="92" t="s">
        <v>124</v>
      </c>
      <c r="D31" s="105">
        <f>SUM(D28:D30)</f>
        <v>15.001</v>
      </c>
      <c r="E31" s="105">
        <f>+F31*1000/D31</f>
        <v>129</v>
      </c>
      <c r="F31" s="106">
        <f>SUM(F28:F30)</f>
        <v>1.935129</v>
      </c>
    </row>
    <row r="32" ht="18" customHeight="1" thickBot="1"/>
    <row r="33" spans="2:6" ht="24" customHeight="1" thickBot="1">
      <c r="B33" s="102" t="s">
        <v>110</v>
      </c>
      <c r="C33" s="103"/>
      <c r="D33" s="103"/>
      <c r="E33" s="103"/>
      <c r="F33" s="104"/>
    </row>
    <row r="34" spans="2:3" ht="18" customHeight="1">
      <c r="B34" s="80"/>
      <c r="C34" s="95"/>
    </row>
    <row r="35" ht="18" customHeight="1"/>
    <row r="36" ht="18" customHeight="1">
      <c r="B36" s="80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 password="C5F1" sheet="1" selectLockedCells="1"/>
  <printOptions/>
  <pageMargins left="0.7" right="0.7" top="0.75" bottom="0.75" header="0.3" footer="0.3"/>
  <pageSetup orientation="portrait" r:id="rId1"/>
  <ignoredErrors>
    <ignoredError sqref="E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30.7109375" style="0" customWidth="1"/>
    <col min="2" max="3" width="12.7109375" style="0" customWidth="1"/>
    <col min="4" max="4" width="8.7109375" style="0" customWidth="1"/>
    <col min="5" max="5" width="3.7109375" style="0" customWidth="1"/>
    <col min="6" max="9" width="10.7109375" style="0" customWidth="1"/>
    <col min="10" max="26" width="8.7109375" style="0" customWidth="1"/>
  </cols>
  <sheetData>
    <row r="1" spans="1:5" ht="12.75" customHeight="1">
      <c r="A1" s="6" t="s">
        <v>17</v>
      </c>
      <c r="E1" s="3"/>
    </row>
    <row r="2" spans="1:5" ht="12.75" customHeight="1">
      <c r="A2" s="2"/>
      <c r="E2" s="3"/>
    </row>
    <row r="3" spans="1:9" ht="12.75" customHeight="1">
      <c r="A3" s="2"/>
      <c r="B3" s="203"/>
      <c r="C3" s="204"/>
      <c r="E3" s="203" t="s">
        <v>18</v>
      </c>
      <c r="F3" s="204"/>
      <c r="G3" s="204"/>
      <c r="H3" s="204"/>
      <c r="I3" s="204"/>
    </row>
    <row r="4" spans="1:9" ht="12.75" customHeight="1">
      <c r="A4" s="2"/>
      <c r="B4" s="2" t="s">
        <v>19</v>
      </c>
      <c r="C4" s="2" t="s">
        <v>20</v>
      </c>
      <c r="E4" s="2"/>
      <c r="F4" s="203" t="s">
        <v>19</v>
      </c>
      <c r="G4" s="204"/>
      <c r="H4" s="203" t="s">
        <v>20</v>
      </c>
      <c r="I4" s="204"/>
    </row>
    <row r="5" spans="1:9" ht="12.75" customHeight="1">
      <c r="A5" s="2" t="s">
        <v>21</v>
      </c>
      <c r="B5" s="8">
        <v>1867.45</v>
      </c>
      <c r="C5" s="9">
        <f>B5</f>
        <v>1867.45</v>
      </c>
      <c r="E5" s="2"/>
      <c r="F5" s="7" t="s">
        <v>22</v>
      </c>
      <c r="G5" s="7" t="s">
        <v>23</v>
      </c>
      <c r="H5" s="7" t="s">
        <v>22</v>
      </c>
      <c r="I5" s="7" t="s">
        <v>23</v>
      </c>
    </row>
    <row r="6" spans="1:9" ht="12.75" customHeight="1">
      <c r="A6" s="2" t="s">
        <v>24</v>
      </c>
      <c r="B6" s="8">
        <v>2950</v>
      </c>
      <c r="C6" s="8">
        <v>3100</v>
      </c>
      <c r="E6" s="7" t="s">
        <v>25</v>
      </c>
      <c r="F6" s="10">
        <f>B16</f>
        <v>33</v>
      </c>
      <c r="G6" s="8">
        <v>1800</v>
      </c>
      <c r="H6" s="10">
        <f>C16</f>
        <v>33</v>
      </c>
      <c r="I6" s="8">
        <v>1800</v>
      </c>
    </row>
    <row r="7" spans="1:9" ht="12.75" customHeight="1">
      <c r="A7" s="2" t="s">
        <v>26</v>
      </c>
      <c r="B7" s="8">
        <v>2950</v>
      </c>
      <c r="C7" s="8">
        <v>3100</v>
      </c>
      <c r="E7" s="7" t="s">
        <v>27</v>
      </c>
      <c r="F7" s="10">
        <f>B16</f>
        <v>33</v>
      </c>
      <c r="G7" s="8">
        <f>B19</f>
        <v>2250</v>
      </c>
      <c r="H7" s="10">
        <f>C16</f>
        <v>33</v>
      </c>
      <c r="I7" s="8">
        <f>C19</f>
        <v>2250</v>
      </c>
    </row>
    <row r="8" spans="1:9" ht="12.75" customHeight="1">
      <c r="A8" s="2" t="s">
        <v>28</v>
      </c>
      <c r="B8" s="8">
        <v>2950</v>
      </c>
      <c r="C8" s="9">
        <f aca="true" t="shared" si="0" ref="C8:C14">B8</f>
        <v>2950</v>
      </c>
      <c r="E8" s="7" t="s">
        <v>29</v>
      </c>
      <c r="F8" s="10">
        <f>B17</f>
        <v>39.5</v>
      </c>
      <c r="G8" s="8">
        <f>B7</f>
        <v>2950</v>
      </c>
      <c r="H8" s="10">
        <f>C17</f>
        <v>40.892857142857146</v>
      </c>
      <c r="I8" s="8">
        <f>C7</f>
        <v>3100</v>
      </c>
    </row>
    <row r="9" spans="1:9" ht="12.75" customHeight="1">
      <c r="A9" s="2" t="s">
        <v>30</v>
      </c>
      <c r="B9" s="8">
        <v>120</v>
      </c>
      <c r="C9" s="9">
        <f t="shared" si="0"/>
        <v>120</v>
      </c>
      <c r="E9" s="7" t="s">
        <v>31</v>
      </c>
      <c r="F9" s="10">
        <f>B18</f>
        <v>46</v>
      </c>
      <c r="G9" s="8">
        <f>B7</f>
        <v>2950</v>
      </c>
      <c r="H9" s="10">
        <f>C18</f>
        <v>46</v>
      </c>
      <c r="I9" s="8">
        <f>C7</f>
        <v>3100</v>
      </c>
    </row>
    <row r="10" spans="1:9" ht="12.75" customHeight="1">
      <c r="A10" s="2" t="s">
        <v>32</v>
      </c>
      <c r="B10" s="8">
        <v>80</v>
      </c>
      <c r="C10" s="9">
        <f t="shared" si="0"/>
        <v>80</v>
      </c>
      <c r="E10" s="7" t="s">
        <v>33</v>
      </c>
      <c r="F10" s="10">
        <f>B18</f>
        <v>46</v>
      </c>
      <c r="G10" s="8">
        <v>1800</v>
      </c>
      <c r="H10" s="10">
        <f>C18</f>
        <v>46</v>
      </c>
      <c r="I10" s="8">
        <v>1800</v>
      </c>
    </row>
    <row r="11" spans="1:5" ht="12.75" customHeight="1">
      <c r="A11" s="2" t="s">
        <v>34</v>
      </c>
      <c r="B11" s="8"/>
      <c r="C11" s="9">
        <f t="shared" si="0"/>
        <v>0</v>
      </c>
      <c r="E11" s="3"/>
    </row>
    <row r="12" spans="1:5" ht="12.75" customHeight="1">
      <c r="A12" s="2" t="s">
        <v>35</v>
      </c>
      <c r="B12" s="8">
        <f>SUM(B9:B11)</f>
        <v>200</v>
      </c>
      <c r="C12" s="9">
        <f t="shared" si="0"/>
        <v>200</v>
      </c>
      <c r="E12" s="3"/>
    </row>
    <row r="13" spans="1:9" ht="12.75" customHeight="1">
      <c r="A13" s="2" t="s">
        <v>36</v>
      </c>
      <c r="B13" s="11">
        <v>88</v>
      </c>
      <c r="C13" s="12">
        <f t="shared" si="0"/>
        <v>88</v>
      </c>
      <c r="E13" s="203" t="s">
        <v>37</v>
      </c>
      <c r="F13" s="204"/>
      <c r="G13" s="204"/>
      <c r="H13" s="204"/>
      <c r="I13" s="204"/>
    </row>
    <row r="14" spans="1:9" ht="12.75" customHeight="1">
      <c r="A14" s="2" t="s">
        <v>38</v>
      </c>
      <c r="B14" s="11">
        <v>65</v>
      </c>
      <c r="C14" s="12">
        <f t="shared" si="0"/>
        <v>65</v>
      </c>
      <c r="E14" s="2"/>
      <c r="F14" s="203" t="s">
        <v>39</v>
      </c>
      <c r="G14" s="204"/>
      <c r="H14" s="203" t="s">
        <v>20</v>
      </c>
      <c r="I14" s="204"/>
    </row>
    <row r="15" spans="1:9" ht="12.75" customHeight="1">
      <c r="A15" s="2"/>
      <c r="B15" s="13"/>
      <c r="C15" s="13"/>
      <c r="E15" s="2"/>
      <c r="F15" s="7" t="s">
        <v>40</v>
      </c>
      <c r="G15" s="7" t="s">
        <v>23</v>
      </c>
      <c r="H15" s="7" t="s">
        <v>40</v>
      </c>
      <c r="I15" s="7" t="s">
        <v>23</v>
      </c>
    </row>
    <row r="16" spans="1:9" ht="12.75" customHeight="1">
      <c r="A16" s="2" t="s">
        <v>41</v>
      </c>
      <c r="B16" s="14">
        <v>33</v>
      </c>
      <c r="C16" s="15">
        <f>B16</f>
        <v>33</v>
      </c>
      <c r="E16" s="7" t="s">
        <v>25</v>
      </c>
      <c r="F16" s="4">
        <f>F6*G6/1000</f>
        <v>59.4</v>
      </c>
      <c r="G16" s="8">
        <f>G6</f>
        <v>1800</v>
      </c>
      <c r="H16" s="4">
        <f>H6*I6/1000</f>
        <v>59.4</v>
      </c>
      <c r="I16" s="8">
        <f>I6</f>
        <v>1800</v>
      </c>
    </row>
    <row r="17" spans="1:9" ht="12.75" customHeight="1">
      <c r="A17" s="2" t="s">
        <v>42</v>
      </c>
      <c r="B17" s="14">
        <v>39.5</v>
      </c>
      <c r="C17" s="14">
        <f>((C7-C19)*(B17-B16))/(B7-B19)+C16</f>
        <v>40.892857142857146</v>
      </c>
      <c r="E17" s="7" t="s">
        <v>27</v>
      </c>
      <c r="F17" s="4">
        <f>F7*G7/1000</f>
        <v>74.25</v>
      </c>
      <c r="G17" s="8">
        <f>G7</f>
        <v>2250</v>
      </c>
      <c r="H17" s="4">
        <f>H7*I7/1000</f>
        <v>74.25</v>
      </c>
      <c r="I17" s="8">
        <f>I7</f>
        <v>2250</v>
      </c>
    </row>
    <row r="18" spans="1:9" ht="12.75" customHeight="1">
      <c r="A18" s="2" t="s">
        <v>43</v>
      </c>
      <c r="B18" s="14">
        <v>46</v>
      </c>
      <c r="C18" s="15">
        <f>B18</f>
        <v>46</v>
      </c>
      <c r="E18" s="7" t="s">
        <v>29</v>
      </c>
      <c r="F18" s="4">
        <f>F8*G8/1000</f>
        <v>116.525</v>
      </c>
      <c r="G18" s="8">
        <f>G8</f>
        <v>2950</v>
      </c>
      <c r="H18" s="4">
        <f>((I18-I17)*(F18-F17))/(G18-G17)+H17</f>
        <v>125.58392857142857</v>
      </c>
      <c r="I18" s="8">
        <f>I8</f>
        <v>3100</v>
      </c>
    </row>
    <row r="19" spans="1:9" ht="12.75" customHeight="1">
      <c r="A19" s="2" t="s">
        <v>44</v>
      </c>
      <c r="B19" s="8">
        <v>2250</v>
      </c>
      <c r="C19" s="8">
        <f>B19</f>
        <v>2250</v>
      </c>
      <c r="E19" s="7" t="s">
        <v>31</v>
      </c>
      <c r="F19" s="4">
        <f>F9*G9/1000</f>
        <v>135.7</v>
      </c>
      <c r="G19" s="8">
        <f>G9</f>
        <v>2950</v>
      </c>
      <c r="H19" s="4">
        <f>H9*I9/1000</f>
        <v>142.6</v>
      </c>
      <c r="I19" s="8">
        <f>I9</f>
        <v>3100</v>
      </c>
    </row>
    <row r="20" spans="1:9" ht="12.75" customHeight="1">
      <c r="A20" s="2"/>
      <c r="E20" s="7" t="s">
        <v>33</v>
      </c>
      <c r="F20" s="4">
        <f>F10*G10/1000</f>
        <v>82.8</v>
      </c>
      <c r="G20" s="8">
        <f>G10</f>
        <v>1800</v>
      </c>
      <c r="H20" s="4">
        <f>H10*I10/1000</f>
        <v>82.8</v>
      </c>
      <c r="I20" s="8">
        <f>I10</f>
        <v>1800</v>
      </c>
    </row>
    <row r="21" spans="1:5" ht="12.75" customHeight="1">
      <c r="A21" s="2"/>
      <c r="E21" s="3"/>
    </row>
    <row r="22" spans="1:5" ht="12.75" customHeight="1">
      <c r="A22" s="2"/>
      <c r="E22" s="3"/>
    </row>
    <row r="23" spans="1:5" ht="12.75" customHeight="1">
      <c r="A23" s="2"/>
      <c r="E23" s="3"/>
    </row>
    <row r="24" spans="1:5" ht="12.75" customHeight="1">
      <c r="A24" s="2"/>
      <c r="E24" s="3"/>
    </row>
    <row r="25" spans="1:5" ht="12.75" customHeight="1">
      <c r="A25" s="2"/>
      <c r="E25" s="3"/>
    </row>
    <row r="26" spans="1:5" ht="12.75" customHeight="1">
      <c r="A26" s="2"/>
      <c r="E26" s="3"/>
    </row>
    <row r="27" spans="1:5" ht="12.75" customHeight="1">
      <c r="A27" s="2"/>
      <c r="E27" s="3"/>
    </row>
    <row r="28" spans="1:5" ht="12.75" customHeight="1">
      <c r="A28" s="2"/>
      <c r="E28" s="3"/>
    </row>
    <row r="29" spans="1:5" ht="12.75" customHeight="1">
      <c r="A29" s="2"/>
      <c r="E29" s="3"/>
    </row>
    <row r="30" spans="1:5" ht="12.75" customHeight="1">
      <c r="A30" s="2"/>
      <c r="E30" s="3"/>
    </row>
    <row r="31" spans="1:5" ht="12.75" customHeight="1">
      <c r="A31" s="2"/>
      <c r="E31" s="3"/>
    </row>
    <row r="32" spans="1:5" ht="12.75" customHeight="1">
      <c r="A32" s="2"/>
      <c r="E32" s="3"/>
    </row>
    <row r="33" spans="1:5" ht="12.75" customHeight="1">
      <c r="A33" s="2"/>
      <c r="E33" s="3"/>
    </row>
    <row r="34" spans="1:5" ht="12.75" customHeight="1">
      <c r="A34" s="2"/>
      <c r="E34" s="3"/>
    </row>
    <row r="35" spans="1:5" ht="12.75" customHeight="1">
      <c r="A35" s="2"/>
      <c r="E35" s="3"/>
    </row>
    <row r="36" spans="1:5" ht="12.75" customHeight="1">
      <c r="A36" s="2"/>
      <c r="E36" s="3"/>
    </row>
    <row r="37" spans="1:5" ht="12.75" customHeight="1">
      <c r="A37" s="2"/>
      <c r="E37" s="3"/>
    </row>
    <row r="38" spans="1:5" ht="12.75" customHeight="1">
      <c r="A38" s="2"/>
      <c r="E38" s="3"/>
    </row>
    <row r="39" spans="1:5" ht="12.75" customHeight="1">
      <c r="A39" s="2"/>
      <c r="E39" s="3"/>
    </row>
    <row r="40" spans="1:5" ht="12.75" customHeight="1">
      <c r="A40" s="2"/>
      <c r="E40" s="3"/>
    </row>
    <row r="41" spans="1:5" ht="12.75" customHeight="1">
      <c r="A41" s="2"/>
      <c r="E41" s="3"/>
    </row>
    <row r="42" spans="1:5" ht="12.75" customHeight="1">
      <c r="A42" s="2"/>
      <c r="E42" s="3"/>
    </row>
    <row r="43" spans="1:5" ht="12.75" customHeight="1">
      <c r="A43" s="2"/>
      <c r="E43" s="3"/>
    </row>
    <row r="44" spans="1:5" ht="12.75" customHeight="1">
      <c r="A44" s="2"/>
      <c r="E44" s="3"/>
    </row>
    <row r="45" spans="1:5" ht="12.75" customHeight="1">
      <c r="A45" s="2"/>
      <c r="E45" s="3"/>
    </row>
    <row r="46" spans="1:5" ht="12.75" customHeight="1">
      <c r="A46" s="2"/>
      <c r="E46" s="3"/>
    </row>
    <row r="47" spans="1:5" ht="12.75" customHeight="1">
      <c r="A47" s="2"/>
      <c r="E47" s="3"/>
    </row>
    <row r="48" spans="1:5" ht="12.75" customHeight="1">
      <c r="A48" s="2"/>
      <c r="E48" s="3"/>
    </row>
    <row r="49" spans="1:5" ht="12.75" customHeight="1">
      <c r="A49" s="2"/>
      <c r="E49" s="3"/>
    </row>
    <row r="50" spans="1:5" ht="12.75" customHeight="1">
      <c r="A50" s="2"/>
      <c r="E50" s="3"/>
    </row>
    <row r="51" spans="1:5" ht="12.75" customHeight="1">
      <c r="A51" s="2"/>
      <c r="E51" s="3"/>
    </row>
    <row r="52" spans="1:5" ht="12.75" customHeight="1">
      <c r="A52" s="2"/>
      <c r="E52" s="3"/>
    </row>
    <row r="53" spans="1:5" ht="12.75" customHeight="1">
      <c r="A53" s="2"/>
      <c r="E53" s="3"/>
    </row>
    <row r="54" spans="1:5" ht="12.75" customHeight="1">
      <c r="A54" s="2"/>
      <c r="E54" s="3"/>
    </row>
    <row r="55" spans="1:5" ht="12.75" customHeight="1">
      <c r="A55" s="2"/>
      <c r="E55" s="3"/>
    </row>
    <row r="56" spans="1:5" ht="12.75" customHeight="1">
      <c r="A56" s="2"/>
      <c r="E56" s="3"/>
    </row>
    <row r="57" spans="1:5" ht="12.75" customHeight="1">
      <c r="A57" s="2"/>
      <c r="E57" s="3"/>
    </row>
    <row r="58" spans="1:5" ht="12.75" customHeight="1">
      <c r="A58" s="2"/>
      <c r="E58" s="3"/>
    </row>
    <row r="59" spans="1:5" ht="12.75" customHeight="1">
      <c r="A59" s="2"/>
      <c r="E59" s="3"/>
    </row>
    <row r="60" spans="1:5" ht="12.75" customHeight="1">
      <c r="A60" s="2"/>
      <c r="E60" s="3"/>
    </row>
    <row r="61" spans="1:5" ht="12.75" customHeight="1">
      <c r="A61" s="2"/>
      <c r="E61" s="3"/>
    </row>
    <row r="62" spans="1:5" ht="12.75" customHeight="1">
      <c r="A62" s="2"/>
      <c r="E62" s="3"/>
    </row>
    <row r="63" spans="1:5" ht="12.75" customHeight="1">
      <c r="A63" s="2"/>
      <c r="E63" s="3"/>
    </row>
    <row r="64" spans="1:5" ht="12.75" customHeight="1">
      <c r="A64" s="2"/>
      <c r="E64" s="3"/>
    </row>
    <row r="65" spans="1:5" ht="12.75" customHeight="1">
      <c r="A65" s="2"/>
      <c r="E65" s="3"/>
    </row>
    <row r="66" spans="1:5" ht="12.75" customHeight="1">
      <c r="A66" s="2"/>
      <c r="E66" s="3"/>
    </row>
    <row r="67" spans="1:5" ht="12.75" customHeight="1">
      <c r="A67" s="2"/>
      <c r="E67" s="3"/>
    </row>
    <row r="68" spans="1:5" ht="12.75" customHeight="1">
      <c r="A68" s="2"/>
      <c r="E68" s="3"/>
    </row>
    <row r="69" spans="1:5" ht="12.75" customHeight="1">
      <c r="A69" s="2"/>
      <c r="E69" s="3"/>
    </row>
    <row r="70" spans="1:5" ht="12.75" customHeight="1">
      <c r="A70" s="2"/>
      <c r="E70" s="3"/>
    </row>
    <row r="71" spans="1:5" ht="12.75" customHeight="1">
      <c r="A71" s="2"/>
      <c r="E71" s="3"/>
    </row>
    <row r="72" spans="1:5" ht="12.75" customHeight="1">
      <c r="A72" s="2"/>
      <c r="E72" s="3"/>
    </row>
    <row r="73" spans="1:5" ht="12.75" customHeight="1">
      <c r="A73" s="2"/>
      <c r="E73" s="3"/>
    </row>
    <row r="74" spans="1:5" ht="12.75" customHeight="1">
      <c r="A74" s="2"/>
      <c r="E74" s="3"/>
    </row>
    <row r="75" spans="1:5" ht="12.75" customHeight="1">
      <c r="A75" s="2"/>
      <c r="E75" s="3"/>
    </row>
    <row r="76" spans="1:5" ht="12.75" customHeight="1">
      <c r="A76" s="2"/>
      <c r="E76" s="3"/>
    </row>
    <row r="77" spans="1:5" ht="12.75" customHeight="1">
      <c r="A77" s="2"/>
      <c r="E77" s="3"/>
    </row>
    <row r="78" spans="1:5" ht="12.75" customHeight="1">
      <c r="A78" s="2"/>
      <c r="E78" s="3"/>
    </row>
    <row r="79" spans="1:5" ht="12.75" customHeight="1">
      <c r="A79" s="2"/>
      <c r="E79" s="3"/>
    </row>
    <row r="80" spans="1:5" ht="12.75" customHeight="1">
      <c r="A80" s="2"/>
      <c r="E80" s="3"/>
    </row>
    <row r="81" spans="1:5" ht="12.75" customHeight="1">
      <c r="A81" s="2"/>
      <c r="E81" s="3"/>
    </row>
    <row r="82" spans="1:5" ht="12.75" customHeight="1">
      <c r="A82" s="2"/>
      <c r="E82" s="3"/>
    </row>
    <row r="83" spans="1:5" ht="12.75" customHeight="1">
      <c r="A83" s="2"/>
      <c r="E83" s="3"/>
    </row>
    <row r="84" spans="1:5" ht="12.75" customHeight="1">
      <c r="A84" s="2"/>
      <c r="E84" s="3"/>
    </row>
    <row r="85" spans="1:5" ht="12.75" customHeight="1">
      <c r="A85" s="2"/>
      <c r="E85" s="3"/>
    </row>
    <row r="86" spans="1:5" ht="12.75" customHeight="1">
      <c r="A86" s="2"/>
      <c r="E86" s="3"/>
    </row>
    <row r="87" spans="1:5" ht="12.75" customHeight="1">
      <c r="A87" s="2"/>
      <c r="E87" s="3"/>
    </row>
    <row r="88" spans="1:5" ht="12.75" customHeight="1">
      <c r="A88" s="2"/>
      <c r="E88" s="3"/>
    </row>
    <row r="89" spans="1:5" ht="12.75" customHeight="1">
      <c r="A89" s="2"/>
      <c r="E89" s="3"/>
    </row>
    <row r="90" spans="1:5" ht="12.75" customHeight="1">
      <c r="A90" s="2"/>
      <c r="E90" s="3"/>
    </row>
    <row r="91" spans="1:5" ht="12.75" customHeight="1">
      <c r="A91" s="2"/>
      <c r="E91" s="3"/>
    </row>
    <row r="92" spans="1:5" ht="12.75" customHeight="1">
      <c r="A92" s="2"/>
      <c r="E92" s="3"/>
    </row>
    <row r="93" spans="1:5" ht="12.75" customHeight="1">
      <c r="A93" s="2"/>
      <c r="E93" s="3"/>
    </row>
    <row r="94" spans="1:5" ht="12.75" customHeight="1">
      <c r="A94" s="2"/>
      <c r="E94" s="3"/>
    </row>
    <row r="95" spans="1:5" ht="12.75" customHeight="1">
      <c r="A95" s="2"/>
      <c r="E95" s="3"/>
    </row>
    <row r="96" spans="1:5" ht="12.75" customHeight="1">
      <c r="A96" s="2"/>
      <c r="E96" s="3"/>
    </row>
    <row r="97" spans="1:5" ht="12.75" customHeight="1">
      <c r="A97" s="2"/>
      <c r="E97" s="3"/>
    </row>
    <row r="98" spans="1:5" ht="12.75" customHeight="1">
      <c r="A98" s="2"/>
      <c r="E98" s="3"/>
    </row>
    <row r="99" spans="1:5" ht="12.75" customHeight="1">
      <c r="A99" s="2"/>
      <c r="E99" s="3"/>
    </row>
    <row r="100" spans="1:5" ht="12.75" customHeight="1">
      <c r="A100" s="2"/>
      <c r="E100" s="3"/>
    </row>
    <row r="101" spans="1:5" ht="12.75" customHeight="1">
      <c r="A101" s="2"/>
      <c r="E101" s="3"/>
    </row>
    <row r="102" spans="1:5" ht="12.75" customHeight="1">
      <c r="A102" s="2"/>
      <c r="E102" s="3"/>
    </row>
    <row r="103" spans="1:5" ht="12.75" customHeight="1">
      <c r="A103" s="2"/>
      <c r="E103" s="3"/>
    </row>
    <row r="104" spans="1:5" ht="12.75" customHeight="1">
      <c r="A104" s="2"/>
      <c r="E104" s="3"/>
    </row>
    <row r="105" spans="1:5" ht="12.75" customHeight="1">
      <c r="A105" s="2"/>
      <c r="E105" s="3"/>
    </row>
    <row r="106" spans="1:5" ht="12.75" customHeight="1">
      <c r="A106" s="2"/>
      <c r="E106" s="3"/>
    </row>
    <row r="107" spans="1:5" ht="12.75" customHeight="1">
      <c r="A107" s="2"/>
      <c r="E107" s="3"/>
    </row>
    <row r="108" spans="1:5" ht="12.75" customHeight="1">
      <c r="A108" s="2"/>
      <c r="E108" s="3"/>
    </row>
    <row r="109" spans="1:5" ht="12.75" customHeight="1">
      <c r="A109" s="2"/>
      <c r="E109" s="3"/>
    </row>
    <row r="110" spans="1:5" ht="12.75" customHeight="1">
      <c r="A110" s="2"/>
      <c r="E110" s="3"/>
    </row>
    <row r="111" spans="1:5" ht="12.75" customHeight="1">
      <c r="A111" s="2"/>
      <c r="E111" s="3"/>
    </row>
    <row r="112" spans="1:5" ht="12.75" customHeight="1">
      <c r="A112" s="2"/>
      <c r="E112" s="3"/>
    </row>
    <row r="113" spans="1:5" ht="12.75" customHeight="1">
      <c r="A113" s="2"/>
      <c r="E113" s="3"/>
    </row>
    <row r="114" spans="1:5" ht="12.75" customHeight="1">
      <c r="A114" s="2"/>
      <c r="E114" s="3"/>
    </row>
    <row r="115" spans="1:5" ht="12.75" customHeight="1">
      <c r="A115" s="2"/>
      <c r="E115" s="3"/>
    </row>
    <row r="116" spans="1:5" ht="12.75" customHeight="1">
      <c r="A116" s="2"/>
      <c r="E116" s="3"/>
    </row>
    <row r="117" spans="1:5" ht="12.75" customHeight="1">
      <c r="A117" s="2"/>
      <c r="E117" s="3"/>
    </row>
    <row r="118" spans="1:5" ht="12.75" customHeight="1">
      <c r="A118" s="2"/>
      <c r="E118" s="3"/>
    </row>
    <row r="119" spans="1:5" ht="12.75" customHeight="1">
      <c r="A119" s="2"/>
      <c r="E119" s="3"/>
    </row>
    <row r="120" spans="1:5" ht="12.75" customHeight="1">
      <c r="A120" s="2"/>
      <c r="E120" s="3"/>
    </row>
    <row r="121" spans="1:5" ht="12.75" customHeight="1">
      <c r="A121" s="2"/>
      <c r="E121" s="3"/>
    </row>
    <row r="122" spans="1:5" ht="12.75" customHeight="1">
      <c r="A122" s="2"/>
      <c r="E122" s="3"/>
    </row>
    <row r="123" spans="1:5" ht="12.75" customHeight="1">
      <c r="A123" s="2"/>
      <c r="E123" s="3"/>
    </row>
    <row r="124" spans="1:5" ht="12.75" customHeight="1">
      <c r="A124" s="2"/>
      <c r="E124" s="3"/>
    </row>
    <row r="125" spans="1:5" ht="12.75" customHeight="1">
      <c r="A125" s="2"/>
      <c r="E125" s="3"/>
    </row>
    <row r="126" spans="1:5" ht="12.75" customHeight="1">
      <c r="A126" s="2"/>
      <c r="E126" s="3"/>
    </row>
    <row r="127" spans="1:5" ht="12.75" customHeight="1">
      <c r="A127" s="2"/>
      <c r="E127" s="3"/>
    </row>
    <row r="128" spans="1:5" ht="12.75" customHeight="1">
      <c r="A128" s="2"/>
      <c r="E128" s="3"/>
    </row>
    <row r="129" spans="1:5" ht="12.75" customHeight="1">
      <c r="A129" s="2"/>
      <c r="E129" s="3"/>
    </row>
    <row r="130" spans="1:5" ht="12.75" customHeight="1">
      <c r="A130" s="2"/>
      <c r="E130" s="3"/>
    </row>
    <row r="131" spans="1:5" ht="12.75" customHeight="1">
      <c r="A131" s="2"/>
      <c r="E131" s="3"/>
    </row>
    <row r="132" spans="1:5" ht="12.75" customHeight="1">
      <c r="A132" s="2"/>
      <c r="E132" s="3"/>
    </row>
    <row r="133" spans="1:5" ht="12.75" customHeight="1">
      <c r="A133" s="2"/>
      <c r="E133" s="3"/>
    </row>
    <row r="134" spans="1:5" ht="12.75" customHeight="1">
      <c r="A134" s="2"/>
      <c r="E134" s="3"/>
    </row>
    <row r="135" spans="1:5" ht="12.75" customHeight="1">
      <c r="A135" s="2"/>
      <c r="E135" s="3"/>
    </row>
    <row r="136" spans="1:5" ht="12.75" customHeight="1">
      <c r="A136" s="2"/>
      <c r="E136" s="3"/>
    </row>
    <row r="137" spans="1:5" ht="12.75" customHeight="1">
      <c r="A137" s="2"/>
      <c r="E137" s="3"/>
    </row>
    <row r="138" spans="1:5" ht="12.75" customHeight="1">
      <c r="A138" s="2"/>
      <c r="E138" s="3"/>
    </row>
    <row r="139" spans="1:5" ht="12.75" customHeight="1">
      <c r="A139" s="2"/>
      <c r="E139" s="3"/>
    </row>
    <row r="140" spans="1:5" ht="12.75" customHeight="1">
      <c r="A140" s="2"/>
      <c r="E140" s="3"/>
    </row>
    <row r="141" spans="1:5" ht="12.75" customHeight="1">
      <c r="A141" s="2"/>
      <c r="E141" s="3"/>
    </row>
    <row r="142" spans="1:5" ht="12.75" customHeight="1">
      <c r="A142" s="2"/>
      <c r="E142" s="3"/>
    </row>
    <row r="143" spans="1:5" ht="12.75" customHeight="1">
      <c r="A143" s="2"/>
      <c r="E143" s="3"/>
    </row>
    <row r="144" spans="1:5" ht="12.75" customHeight="1">
      <c r="A144" s="2"/>
      <c r="E144" s="3"/>
    </row>
    <row r="145" spans="1:5" ht="12.75" customHeight="1">
      <c r="A145" s="2"/>
      <c r="E145" s="3"/>
    </row>
    <row r="146" spans="1:5" ht="12.75" customHeight="1">
      <c r="A146" s="2"/>
      <c r="E146" s="3"/>
    </row>
    <row r="147" spans="1:5" ht="12.75" customHeight="1">
      <c r="A147" s="2"/>
      <c r="E147" s="3"/>
    </row>
    <row r="148" spans="1:5" ht="12.75" customHeight="1">
      <c r="A148" s="2"/>
      <c r="E148" s="3"/>
    </row>
    <row r="149" spans="1:5" ht="12.75" customHeight="1">
      <c r="A149" s="2"/>
      <c r="E149" s="3"/>
    </row>
    <row r="150" spans="1:5" ht="12.75" customHeight="1">
      <c r="A150" s="2"/>
      <c r="E150" s="3"/>
    </row>
    <row r="151" spans="1:5" ht="12.75" customHeight="1">
      <c r="A151" s="2"/>
      <c r="E151" s="3"/>
    </row>
    <row r="152" spans="1:5" ht="12.75" customHeight="1">
      <c r="A152" s="2"/>
      <c r="E152" s="3"/>
    </row>
    <row r="153" spans="1:5" ht="12.75" customHeight="1">
      <c r="A153" s="2"/>
      <c r="E153" s="3"/>
    </row>
    <row r="154" spans="1:5" ht="12.75" customHeight="1">
      <c r="A154" s="2"/>
      <c r="E154" s="3"/>
    </row>
    <row r="155" spans="1:5" ht="12.75" customHeight="1">
      <c r="A155" s="2"/>
      <c r="E155" s="3"/>
    </row>
    <row r="156" spans="1:5" ht="12.75" customHeight="1">
      <c r="A156" s="2"/>
      <c r="E156" s="3"/>
    </row>
    <row r="157" spans="1:5" ht="12.75" customHeight="1">
      <c r="A157" s="2"/>
      <c r="E157" s="3"/>
    </row>
    <row r="158" spans="1:5" ht="12.75" customHeight="1">
      <c r="A158" s="2"/>
      <c r="E158" s="3"/>
    </row>
    <row r="159" spans="1:5" ht="12.75" customHeight="1">
      <c r="A159" s="2"/>
      <c r="E159" s="3"/>
    </row>
    <row r="160" spans="1:5" ht="12.75" customHeight="1">
      <c r="A160" s="2"/>
      <c r="E160" s="3"/>
    </row>
    <row r="161" spans="1:5" ht="12.75" customHeight="1">
      <c r="A161" s="2"/>
      <c r="E161" s="3"/>
    </row>
    <row r="162" spans="1:5" ht="12.75" customHeight="1">
      <c r="A162" s="2"/>
      <c r="E162" s="3"/>
    </row>
    <row r="163" spans="1:5" ht="12.75" customHeight="1">
      <c r="A163" s="2"/>
      <c r="E163" s="3"/>
    </row>
    <row r="164" spans="1:5" ht="12.75" customHeight="1">
      <c r="A164" s="2"/>
      <c r="E164" s="3"/>
    </row>
    <row r="165" spans="1:5" ht="12.75" customHeight="1">
      <c r="A165" s="2"/>
      <c r="E165" s="3"/>
    </row>
    <row r="166" spans="1:5" ht="12.75" customHeight="1">
      <c r="A166" s="2"/>
      <c r="E166" s="3"/>
    </row>
    <row r="167" spans="1:5" ht="12.75" customHeight="1">
      <c r="A167" s="2"/>
      <c r="E167" s="3"/>
    </row>
    <row r="168" spans="1:5" ht="12.75" customHeight="1">
      <c r="A168" s="2"/>
      <c r="E168" s="3"/>
    </row>
    <row r="169" spans="1:5" ht="12.75" customHeight="1">
      <c r="A169" s="2"/>
      <c r="E169" s="3"/>
    </row>
    <row r="170" spans="1:5" ht="12.75" customHeight="1">
      <c r="A170" s="2"/>
      <c r="E170" s="3"/>
    </row>
    <row r="171" spans="1:5" ht="12.75" customHeight="1">
      <c r="A171" s="2"/>
      <c r="E171" s="3"/>
    </row>
    <row r="172" spans="1:5" ht="12.75" customHeight="1">
      <c r="A172" s="2"/>
      <c r="E172" s="3"/>
    </row>
    <row r="173" spans="1:5" ht="12.75" customHeight="1">
      <c r="A173" s="2"/>
      <c r="E173" s="3"/>
    </row>
    <row r="174" spans="1:5" ht="12.75" customHeight="1">
      <c r="A174" s="2"/>
      <c r="E174" s="3"/>
    </row>
    <row r="175" spans="1:5" ht="12.75" customHeight="1">
      <c r="A175" s="2"/>
      <c r="E175" s="3"/>
    </row>
    <row r="176" spans="1:5" ht="12.75" customHeight="1">
      <c r="A176" s="2"/>
      <c r="E176" s="3"/>
    </row>
    <row r="177" spans="1:5" ht="12.75" customHeight="1">
      <c r="A177" s="2"/>
      <c r="E177" s="3"/>
    </row>
    <row r="178" spans="1:5" ht="12.75" customHeight="1">
      <c r="A178" s="2"/>
      <c r="E178" s="3"/>
    </row>
    <row r="179" spans="1:5" ht="12.75" customHeight="1">
      <c r="A179" s="2"/>
      <c r="E179" s="3"/>
    </row>
    <row r="180" spans="1:5" ht="12.75" customHeight="1">
      <c r="A180" s="2"/>
      <c r="E180" s="3"/>
    </row>
    <row r="181" spans="1:5" ht="12.75" customHeight="1">
      <c r="A181" s="2"/>
      <c r="E181" s="3"/>
    </row>
    <row r="182" spans="1:5" ht="12.75" customHeight="1">
      <c r="A182" s="2"/>
      <c r="E182" s="3"/>
    </row>
    <row r="183" spans="1:5" ht="12.75" customHeight="1">
      <c r="A183" s="2"/>
      <c r="E183" s="3"/>
    </row>
    <row r="184" spans="1:5" ht="12.75" customHeight="1">
      <c r="A184" s="2"/>
      <c r="E184" s="3"/>
    </row>
    <row r="185" spans="1:5" ht="12.75" customHeight="1">
      <c r="A185" s="2"/>
      <c r="E185" s="3"/>
    </row>
    <row r="186" spans="1:5" ht="12.75" customHeight="1">
      <c r="A186" s="2"/>
      <c r="E186" s="3"/>
    </row>
    <row r="187" spans="1:5" ht="12.75" customHeight="1">
      <c r="A187" s="2"/>
      <c r="E187" s="3"/>
    </row>
    <row r="188" spans="1:5" ht="12.75" customHeight="1">
      <c r="A188" s="2"/>
      <c r="E188" s="3"/>
    </row>
    <row r="189" spans="1:5" ht="12.75" customHeight="1">
      <c r="A189" s="2"/>
      <c r="E189" s="3"/>
    </row>
    <row r="190" spans="1:5" ht="12.75" customHeight="1">
      <c r="A190" s="2"/>
      <c r="E190" s="3"/>
    </row>
    <row r="191" spans="1:5" ht="12.75" customHeight="1">
      <c r="A191" s="2"/>
      <c r="E191" s="3"/>
    </row>
    <row r="192" spans="1:5" ht="12.75" customHeight="1">
      <c r="A192" s="2"/>
      <c r="E192" s="3"/>
    </row>
    <row r="193" spans="1:5" ht="12.75" customHeight="1">
      <c r="A193" s="2"/>
      <c r="E193" s="3"/>
    </row>
    <row r="194" spans="1:5" ht="12.75" customHeight="1">
      <c r="A194" s="2"/>
      <c r="E194" s="3"/>
    </row>
    <row r="195" spans="1:5" ht="12.75" customHeight="1">
      <c r="A195" s="2"/>
      <c r="E195" s="3"/>
    </row>
    <row r="196" spans="1:5" ht="12.75" customHeight="1">
      <c r="A196" s="2"/>
      <c r="E196" s="3"/>
    </row>
    <row r="197" spans="1:5" ht="12.75" customHeight="1">
      <c r="A197" s="2"/>
      <c r="E197" s="3"/>
    </row>
    <row r="198" spans="1:5" ht="12.75" customHeight="1">
      <c r="A198" s="2"/>
      <c r="E198" s="3"/>
    </row>
    <row r="199" spans="1:5" ht="12.75" customHeight="1">
      <c r="A199" s="2"/>
      <c r="E199" s="3"/>
    </row>
    <row r="200" spans="1:5" ht="12.75" customHeight="1">
      <c r="A200" s="2"/>
      <c r="E200" s="3"/>
    </row>
    <row r="201" spans="1:5" ht="12.75" customHeight="1">
      <c r="A201" s="2"/>
      <c r="E201" s="3"/>
    </row>
    <row r="202" spans="1:5" ht="12.75" customHeight="1">
      <c r="A202" s="2"/>
      <c r="E202" s="3"/>
    </row>
    <row r="203" spans="1:5" ht="12.75" customHeight="1">
      <c r="A203" s="2"/>
      <c r="E203" s="3"/>
    </row>
    <row r="204" spans="1:5" ht="12.75" customHeight="1">
      <c r="A204" s="2"/>
      <c r="E204" s="3"/>
    </row>
    <row r="205" spans="1:5" ht="12.75" customHeight="1">
      <c r="A205" s="2"/>
      <c r="E205" s="3"/>
    </row>
    <row r="206" spans="1:5" ht="12.75" customHeight="1">
      <c r="A206" s="2"/>
      <c r="E206" s="3"/>
    </row>
    <row r="207" spans="1:5" ht="12.75" customHeight="1">
      <c r="A207" s="2"/>
      <c r="E207" s="3"/>
    </row>
    <row r="208" spans="1:5" ht="12.75" customHeight="1">
      <c r="A208" s="2"/>
      <c r="E208" s="3"/>
    </row>
    <row r="209" spans="1:5" ht="12.75" customHeight="1">
      <c r="A209" s="2"/>
      <c r="E209" s="3"/>
    </row>
    <row r="210" spans="1:5" ht="12.75" customHeight="1">
      <c r="A210" s="2"/>
      <c r="E210" s="3"/>
    </row>
    <row r="211" spans="1:5" ht="12.75" customHeight="1">
      <c r="A211" s="2"/>
      <c r="E211" s="3"/>
    </row>
    <row r="212" spans="1:5" ht="12.75" customHeight="1">
      <c r="A212" s="2"/>
      <c r="E212" s="3"/>
    </row>
    <row r="213" spans="1:5" ht="12.75" customHeight="1">
      <c r="A213" s="2"/>
      <c r="E213" s="3"/>
    </row>
    <row r="214" spans="1:5" ht="12.75" customHeight="1">
      <c r="A214" s="2"/>
      <c r="E214" s="3"/>
    </row>
    <row r="215" spans="1:5" ht="12.75" customHeight="1">
      <c r="A215" s="2"/>
      <c r="E215" s="3"/>
    </row>
    <row r="216" spans="1:5" ht="12.75" customHeight="1">
      <c r="A216" s="2"/>
      <c r="E216" s="3"/>
    </row>
    <row r="217" spans="1:5" ht="12.75" customHeight="1">
      <c r="A217" s="2"/>
      <c r="E217" s="3"/>
    </row>
    <row r="218" spans="1:5" ht="12.75" customHeight="1">
      <c r="A218" s="2"/>
      <c r="E218" s="3"/>
    </row>
    <row r="219" spans="1:5" ht="12.75" customHeight="1">
      <c r="A219" s="2"/>
      <c r="E219" s="3"/>
    </row>
    <row r="220" spans="1:5" ht="12.75" customHeight="1">
      <c r="A220" s="2"/>
      <c r="E220" s="3"/>
    </row>
    <row r="221" spans="1:5" ht="12.75" customHeight="1">
      <c r="A221" s="2"/>
      <c r="E221" s="3"/>
    </row>
    <row r="222" spans="1:5" ht="12.75" customHeight="1">
      <c r="A222" s="2"/>
      <c r="E222" s="3"/>
    </row>
    <row r="223" spans="1:5" ht="12.75" customHeight="1">
      <c r="A223" s="2"/>
      <c r="E223" s="3"/>
    </row>
    <row r="224" spans="1:5" ht="12.75" customHeight="1">
      <c r="A224" s="2"/>
      <c r="E224" s="3"/>
    </row>
    <row r="225" spans="1:5" ht="12.75" customHeight="1">
      <c r="A225" s="2"/>
      <c r="E225" s="3"/>
    </row>
    <row r="226" spans="1:5" ht="12.75" customHeight="1">
      <c r="A226" s="2"/>
      <c r="E226" s="3"/>
    </row>
    <row r="227" spans="1:5" ht="12.75" customHeight="1">
      <c r="A227" s="2"/>
      <c r="E227" s="3"/>
    </row>
    <row r="228" spans="1:5" ht="12.75" customHeight="1">
      <c r="A228" s="2"/>
      <c r="E228" s="3"/>
    </row>
    <row r="229" spans="1:5" ht="12.75" customHeight="1">
      <c r="A229" s="2"/>
      <c r="E229" s="3"/>
    </row>
    <row r="230" spans="1:5" ht="12.75" customHeight="1">
      <c r="A230" s="2"/>
      <c r="E230" s="3"/>
    </row>
    <row r="231" spans="1:5" ht="12.75" customHeight="1">
      <c r="A231" s="2"/>
      <c r="E231" s="3"/>
    </row>
    <row r="232" spans="1:5" ht="12.75" customHeight="1">
      <c r="A232" s="2"/>
      <c r="E232" s="3"/>
    </row>
    <row r="233" spans="1:5" ht="12.75" customHeight="1">
      <c r="A233" s="2"/>
      <c r="E233" s="3"/>
    </row>
    <row r="234" spans="1:5" ht="12.75" customHeight="1">
      <c r="A234" s="2"/>
      <c r="E234" s="3"/>
    </row>
    <row r="235" spans="1:5" ht="12.75" customHeight="1">
      <c r="A235" s="2"/>
      <c r="E235" s="3"/>
    </row>
    <row r="236" spans="1:5" ht="12.75" customHeight="1">
      <c r="A236" s="2"/>
      <c r="E236" s="3"/>
    </row>
    <row r="237" spans="1:5" ht="12.75" customHeight="1">
      <c r="A237" s="2"/>
      <c r="E237" s="3"/>
    </row>
    <row r="238" spans="1:5" ht="12.75" customHeight="1">
      <c r="A238" s="2"/>
      <c r="E238" s="3"/>
    </row>
    <row r="239" spans="1:5" ht="12.75" customHeight="1">
      <c r="A239" s="2"/>
      <c r="E239" s="3"/>
    </row>
    <row r="240" spans="1:5" ht="12.75" customHeight="1">
      <c r="A240" s="2"/>
      <c r="E240" s="3"/>
    </row>
    <row r="241" spans="1:5" ht="12.75" customHeight="1">
      <c r="A241" s="2"/>
      <c r="E241" s="3"/>
    </row>
    <row r="242" spans="1:5" ht="12.75" customHeight="1">
      <c r="A242" s="2"/>
      <c r="E242" s="3"/>
    </row>
    <row r="243" spans="1:5" ht="12.75" customHeight="1">
      <c r="A243" s="2"/>
      <c r="E243" s="3"/>
    </row>
    <row r="244" spans="1:5" ht="12.75" customHeight="1">
      <c r="A244" s="2"/>
      <c r="E244" s="3"/>
    </row>
    <row r="245" spans="1:5" ht="12.75" customHeight="1">
      <c r="A245" s="2"/>
      <c r="E245" s="3"/>
    </row>
    <row r="246" spans="1:5" ht="12.75" customHeight="1">
      <c r="A246" s="2"/>
      <c r="E246" s="3"/>
    </row>
    <row r="247" spans="1:5" ht="12.75" customHeight="1">
      <c r="A247" s="2"/>
      <c r="E247" s="3"/>
    </row>
    <row r="248" spans="1:5" ht="12.75" customHeight="1">
      <c r="A248" s="2"/>
      <c r="E248" s="3"/>
    </row>
    <row r="249" spans="1:5" ht="12.75" customHeight="1">
      <c r="A249" s="2"/>
      <c r="E249" s="3"/>
    </row>
    <row r="250" spans="1:5" ht="12.75" customHeight="1">
      <c r="A250" s="2"/>
      <c r="E250" s="3"/>
    </row>
    <row r="251" spans="1:5" ht="12.75" customHeight="1">
      <c r="A251" s="2"/>
      <c r="E251" s="3"/>
    </row>
    <row r="252" spans="1:5" ht="12.75" customHeight="1">
      <c r="A252" s="2"/>
      <c r="E252" s="3"/>
    </row>
    <row r="253" spans="1:5" ht="12.75" customHeight="1">
      <c r="A253" s="2"/>
      <c r="E253" s="3"/>
    </row>
    <row r="254" spans="1:5" ht="12.75" customHeight="1">
      <c r="A254" s="2"/>
      <c r="E254" s="3"/>
    </row>
    <row r="255" spans="1:5" ht="12.75" customHeight="1">
      <c r="A255" s="2"/>
      <c r="E255" s="3"/>
    </row>
    <row r="256" spans="1:5" ht="12.75" customHeight="1">
      <c r="A256" s="2"/>
      <c r="E256" s="3"/>
    </row>
    <row r="257" spans="1:5" ht="12.75" customHeight="1">
      <c r="A257" s="2"/>
      <c r="E257" s="3"/>
    </row>
    <row r="258" spans="1:5" ht="12.75" customHeight="1">
      <c r="A258" s="2"/>
      <c r="E258" s="3"/>
    </row>
    <row r="259" spans="1:5" ht="12.75" customHeight="1">
      <c r="A259" s="2"/>
      <c r="E259" s="3"/>
    </row>
    <row r="260" spans="1:5" ht="12.75" customHeight="1">
      <c r="A260" s="2"/>
      <c r="E260" s="3"/>
    </row>
    <row r="261" spans="1:5" ht="12.75" customHeight="1">
      <c r="A261" s="2"/>
      <c r="E261" s="3"/>
    </row>
    <row r="262" spans="1:5" ht="12.75" customHeight="1">
      <c r="A262" s="2"/>
      <c r="E262" s="3"/>
    </row>
    <row r="263" spans="1:5" ht="12.75" customHeight="1">
      <c r="A263" s="2"/>
      <c r="E263" s="3"/>
    </row>
    <row r="264" spans="1:5" ht="12.75" customHeight="1">
      <c r="A264" s="2"/>
      <c r="E264" s="3"/>
    </row>
    <row r="265" spans="1:5" ht="12.75" customHeight="1">
      <c r="A265" s="2"/>
      <c r="E265" s="3"/>
    </row>
    <row r="266" spans="1:5" ht="12.75" customHeight="1">
      <c r="A266" s="2"/>
      <c r="E266" s="3"/>
    </row>
    <row r="267" spans="1:5" ht="12.75" customHeight="1">
      <c r="A267" s="2"/>
      <c r="E267" s="3"/>
    </row>
    <row r="268" spans="1:5" ht="12.75" customHeight="1">
      <c r="A268" s="2"/>
      <c r="E268" s="3"/>
    </row>
    <row r="269" spans="1:5" ht="12.75" customHeight="1">
      <c r="A269" s="2"/>
      <c r="E269" s="3"/>
    </row>
    <row r="270" spans="1:5" ht="12.75" customHeight="1">
      <c r="A270" s="2"/>
      <c r="E270" s="3"/>
    </row>
    <row r="271" spans="1:5" ht="12.75" customHeight="1">
      <c r="A271" s="2"/>
      <c r="E271" s="3"/>
    </row>
    <row r="272" spans="1:5" ht="12.75" customHeight="1">
      <c r="A272" s="2"/>
      <c r="E272" s="3"/>
    </row>
    <row r="273" spans="1:5" ht="12.75" customHeight="1">
      <c r="A273" s="2"/>
      <c r="E273" s="3"/>
    </row>
    <row r="274" spans="1:5" ht="12.75" customHeight="1">
      <c r="A274" s="2"/>
      <c r="E274" s="3"/>
    </row>
    <row r="275" spans="1:5" ht="12.75" customHeight="1">
      <c r="A275" s="2"/>
      <c r="E275" s="3"/>
    </row>
    <row r="276" spans="1:5" ht="12.75" customHeight="1">
      <c r="A276" s="2"/>
      <c r="E276" s="3"/>
    </row>
    <row r="277" spans="1:5" ht="12.75" customHeight="1">
      <c r="A277" s="2"/>
      <c r="E277" s="3"/>
    </row>
    <row r="278" spans="1:5" ht="12.75" customHeight="1">
      <c r="A278" s="2"/>
      <c r="E278" s="3"/>
    </row>
    <row r="279" spans="1:5" ht="12.75" customHeight="1">
      <c r="A279" s="2"/>
      <c r="E279" s="3"/>
    </row>
    <row r="280" spans="1:5" ht="12.75" customHeight="1">
      <c r="A280" s="2"/>
      <c r="E280" s="3"/>
    </row>
    <row r="281" spans="1:5" ht="12.75" customHeight="1">
      <c r="A281" s="2"/>
      <c r="E281" s="3"/>
    </row>
    <row r="282" spans="1:5" ht="12.75" customHeight="1">
      <c r="A282" s="2"/>
      <c r="E282" s="3"/>
    </row>
    <row r="283" spans="1:5" ht="12.75" customHeight="1">
      <c r="A283" s="2"/>
      <c r="E283" s="3"/>
    </row>
    <row r="284" spans="1:5" ht="12.75" customHeight="1">
      <c r="A284" s="2"/>
      <c r="E284" s="3"/>
    </row>
    <row r="285" spans="1:5" ht="12.75" customHeight="1">
      <c r="A285" s="2"/>
      <c r="E285" s="3"/>
    </row>
    <row r="286" spans="1:5" ht="12.75" customHeight="1">
      <c r="A286" s="2"/>
      <c r="E286" s="3"/>
    </row>
    <row r="287" spans="1:5" ht="12.75" customHeight="1">
      <c r="A287" s="2"/>
      <c r="E287" s="3"/>
    </row>
    <row r="288" spans="1:5" ht="12.75" customHeight="1">
      <c r="A288" s="2"/>
      <c r="E288" s="3"/>
    </row>
    <row r="289" spans="1:5" ht="12.75" customHeight="1">
      <c r="A289" s="2"/>
      <c r="E289" s="3"/>
    </row>
    <row r="290" spans="1:5" ht="12.75" customHeight="1">
      <c r="A290" s="2"/>
      <c r="E290" s="3"/>
    </row>
    <row r="291" spans="1:5" ht="12.75" customHeight="1">
      <c r="A291" s="2"/>
      <c r="E291" s="3"/>
    </row>
    <row r="292" spans="1:5" ht="12.75" customHeight="1">
      <c r="A292" s="2"/>
      <c r="E292" s="3"/>
    </row>
    <row r="293" spans="1:5" ht="12.75" customHeight="1">
      <c r="A293" s="2"/>
      <c r="E293" s="3"/>
    </row>
    <row r="294" spans="1:5" ht="12.75" customHeight="1">
      <c r="A294" s="2"/>
      <c r="E294" s="3"/>
    </row>
    <row r="295" spans="1:5" ht="12.75" customHeight="1">
      <c r="A295" s="2"/>
      <c r="E295" s="3"/>
    </row>
    <row r="296" spans="1:5" ht="12.75" customHeight="1">
      <c r="A296" s="2"/>
      <c r="E296" s="3"/>
    </row>
    <row r="297" spans="1:5" ht="12.75" customHeight="1">
      <c r="A297" s="2"/>
      <c r="E297" s="3"/>
    </row>
    <row r="298" spans="1:5" ht="12.75" customHeight="1">
      <c r="A298" s="2"/>
      <c r="E298" s="3"/>
    </row>
    <row r="299" spans="1:5" ht="12.75" customHeight="1">
      <c r="A299" s="2"/>
      <c r="E299" s="3"/>
    </row>
    <row r="300" spans="1:5" ht="12.75" customHeight="1">
      <c r="A300" s="2"/>
      <c r="E300" s="3"/>
    </row>
    <row r="301" spans="1:5" ht="12.75" customHeight="1">
      <c r="A301" s="2"/>
      <c r="E301" s="3"/>
    </row>
    <row r="302" spans="1:5" ht="12.75" customHeight="1">
      <c r="A302" s="2"/>
      <c r="E302" s="3"/>
    </row>
    <row r="303" spans="1:5" ht="12.75" customHeight="1">
      <c r="A303" s="2"/>
      <c r="E303" s="3"/>
    </row>
    <row r="304" spans="1:5" ht="12.75" customHeight="1">
      <c r="A304" s="2"/>
      <c r="E304" s="3"/>
    </row>
    <row r="305" spans="1:5" ht="12.75" customHeight="1">
      <c r="A305" s="2"/>
      <c r="E305" s="3"/>
    </row>
    <row r="306" spans="1:5" ht="12.75" customHeight="1">
      <c r="A306" s="2"/>
      <c r="E306" s="3"/>
    </row>
    <row r="307" spans="1:5" ht="12.75" customHeight="1">
      <c r="A307" s="2"/>
      <c r="E307" s="3"/>
    </row>
    <row r="308" spans="1:5" ht="12.75" customHeight="1">
      <c r="A308" s="2"/>
      <c r="E308" s="3"/>
    </row>
    <row r="309" spans="1:5" ht="12.75" customHeight="1">
      <c r="A309" s="2"/>
      <c r="E309" s="3"/>
    </row>
    <row r="310" spans="1:5" ht="12.75" customHeight="1">
      <c r="A310" s="2"/>
      <c r="E310" s="3"/>
    </row>
    <row r="311" spans="1:5" ht="12.75" customHeight="1">
      <c r="A311" s="2"/>
      <c r="E311" s="3"/>
    </row>
    <row r="312" spans="1:5" ht="12.75" customHeight="1">
      <c r="A312" s="2"/>
      <c r="E312" s="3"/>
    </row>
    <row r="313" spans="1:5" ht="12.75" customHeight="1">
      <c r="A313" s="2"/>
      <c r="E313" s="3"/>
    </row>
    <row r="314" spans="1:5" ht="12.75" customHeight="1">
      <c r="A314" s="2"/>
      <c r="E314" s="3"/>
    </row>
    <row r="315" spans="1:5" ht="12.75" customHeight="1">
      <c r="A315" s="2"/>
      <c r="E315" s="3"/>
    </row>
    <row r="316" spans="1:5" ht="12.75" customHeight="1">
      <c r="A316" s="2"/>
      <c r="E316" s="3"/>
    </row>
    <row r="317" spans="1:5" ht="12.75" customHeight="1">
      <c r="A317" s="2"/>
      <c r="E317" s="3"/>
    </row>
    <row r="318" spans="1:5" ht="12.75" customHeight="1">
      <c r="A318" s="2"/>
      <c r="E318" s="3"/>
    </row>
    <row r="319" spans="1:5" ht="12.75" customHeight="1">
      <c r="A319" s="2"/>
      <c r="E319" s="3"/>
    </row>
    <row r="320" spans="1:5" ht="12.75" customHeight="1">
      <c r="A320" s="2"/>
      <c r="E320" s="3"/>
    </row>
    <row r="321" spans="1:5" ht="12.75" customHeight="1">
      <c r="A321" s="2"/>
      <c r="E321" s="3"/>
    </row>
    <row r="322" spans="1:5" ht="12.75" customHeight="1">
      <c r="A322" s="2"/>
      <c r="E322" s="3"/>
    </row>
    <row r="323" spans="1:5" ht="12.75" customHeight="1">
      <c r="A323" s="2"/>
      <c r="E323" s="3"/>
    </row>
    <row r="324" spans="1:5" ht="12.75" customHeight="1">
      <c r="A324" s="2"/>
      <c r="E324" s="3"/>
    </row>
    <row r="325" spans="1:5" ht="12.75" customHeight="1">
      <c r="A325" s="2"/>
      <c r="E325" s="3"/>
    </row>
    <row r="326" spans="1:5" ht="12.75" customHeight="1">
      <c r="A326" s="2"/>
      <c r="E326" s="3"/>
    </row>
    <row r="327" spans="1:5" ht="12.75" customHeight="1">
      <c r="A327" s="2"/>
      <c r="E327" s="3"/>
    </row>
    <row r="328" spans="1:5" ht="12.75" customHeight="1">
      <c r="A328" s="2"/>
      <c r="E328" s="3"/>
    </row>
    <row r="329" spans="1:5" ht="12.75" customHeight="1">
      <c r="A329" s="2"/>
      <c r="E329" s="3"/>
    </row>
    <row r="330" spans="1:5" ht="12.75" customHeight="1">
      <c r="A330" s="2"/>
      <c r="E330" s="3"/>
    </row>
    <row r="331" spans="1:5" ht="12.75" customHeight="1">
      <c r="A331" s="2"/>
      <c r="E331" s="3"/>
    </row>
    <row r="332" spans="1:5" ht="12.75" customHeight="1">
      <c r="A332" s="2"/>
      <c r="E332" s="3"/>
    </row>
    <row r="333" spans="1:5" ht="12.75" customHeight="1">
      <c r="A333" s="2"/>
      <c r="E333" s="3"/>
    </row>
    <row r="334" spans="1:5" ht="12.75" customHeight="1">
      <c r="A334" s="2"/>
      <c r="E334" s="3"/>
    </row>
    <row r="335" spans="1:5" ht="12.75" customHeight="1">
      <c r="A335" s="2"/>
      <c r="E335" s="3"/>
    </row>
    <row r="336" spans="1:5" ht="12.75" customHeight="1">
      <c r="A336" s="2"/>
      <c r="E336" s="3"/>
    </row>
    <row r="337" spans="1:5" ht="12.75" customHeight="1">
      <c r="A337" s="2"/>
      <c r="E337" s="3"/>
    </row>
    <row r="338" spans="1:5" ht="12.75" customHeight="1">
      <c r="A338" s="2"/>
      <c r="E338" s="3"/>
    </row>
    <row r="339" spans="1:5" ht="12.75" customHeight="1">
      <c r="A339" s="2"/>
      <c r="E339" s="3"/>
    </row>
    <row r="340" spans="1:5" ht="12.75" customHeight="1">
      <c r="A340" s="2"/>
      <c r="E340" s="3"/>
    </row>
    <row r="341" spans="1:5" ht="12.75" customHeight="1">
      <c r="A341" s="2"/>
      <c r="E341" s="3"/>
    </row>
    <row r="342" spans="1:5" ht="12.75" customHeight="1">
      <c r="A342" s="2"/>
      <c r="E342" s="3"/>
    </row>
    <row r="343" spans="1:5" ht="12.75" customHeight="1">
      <c r="A343" s="2"/>
      <c r="E343" s="3"/>
    </row>
    <row r="344" spans="1:5" ht="12.75" customHeight="1">
      <c r="A344" s="2"/>
      <c r="E344" s="3"/>
    </row>
    <row r="345" spans="1:5" ht="12.75" customHeight="1">
      <c r="A345" s="2"/>
      <c r="E345" s="3"/>
    </row>
    <row r="346" spans="1:5" ht="12.75" customHeight="1">
      <c r="A346" s="2"/>
      <c r="E346" s="3"/>
    </row>
    <row r="347" spans="1:5" ht="12.75" customHeight="1">
      <c r="A347" s="2"/>
      <c r="E347" s="3"/>
    </row>
    <row r="348" spans="1:5" ht="12.75" customHeight="1">
      <c r="A348" s="2"/>
      <c r="E348" s="3"/>
    </row>
    <row r="349" spans="1:5" ht="12.75" customHeight="1">
      <c r="A349" s="2"/>
      <c r="E349" s="3"/>
    </row>
    <row r="350" spans="1:5" ht="12.75" customHeight="1">
      <c r="A350" s="2"/>
      <c r="E350" s="3"/>
    </row>
    <row r="351" spans="1:5" ht="12.75" customHeight="1">
      <c r="A351" s="2"/>
      <c r="E351" s="3"/>
    </row>
    <row r="352" spans="1:5" ht="12.75" customHeight="1">
      <c r="A352" s="2"/>
      <c r="E352" s="3"/>
    </row>
    <row r="353" spans="1:5" ht="12.75" customHeight="1">
      <c r="A353" s="2"/>
      <c r="E353" s="3"/>
    </row>
    <row r="354" spans="1:5" ht="12.75" customHeight="1">
      <c r="A354" s="2"/>
      <c r="E354" s="3"/>
    </row>
    <row r="355" spans="1:5" ht="12.75" customHeight="1">
      <c r="A355" s="2"/>
      <c r="E355" s="3"/>
    </row>
    <row r="356" spans="1:5" ht="12.75" customHeight="1">
      <c r="A356" s="2"/>
      <c r="E356" s="3"/>
    </row>
    <row r="357" spans="1:5" ht="12.75" customHeight="1">
      <c r="A357" s="2"/>
      <c r="E357" s="3"/>
    </row>
    <row r="358" spans="1:5" ht="12.75" customHeight="1">
      <c r="A358" s="2"/>
      <c r="E358" s="3"/>
    </row>
    <row r="359" spans="1:5" ht="12.75" customHeight="1">
      <c r="A359" s="2"/>
      <c r="E359" s="3"/>
    </row>
    <row r="360" spans="1:5" ht="12.75" customHeight="1">
      <c r="A360" s="2"/>
      <c r="E360" s="3"/>
    </row>
    <row r="361" spans="1:5" ht="12.75" customHeight="1">
      <c r="A361" s="2"/>
      <c r="E361" s="3"/>
    </row>
    <row r="362" spans="1:5" ht="12.75" customHeight="1">
      <c r="A362" s="2"/>
      <c r="E362" s="3"/>
    </row>
    <row r="363" spans="1:5" ht="12.75" customHeight="1">
      <c r="A363" s="2"/>
      <c r="E363" s="3"/>
    </row>
    <row r="364" spans="1:5" ht="12.75" customHeight="1">
      <c r="A364" s="2"/>
      <c r="E364" s="3"/>
    </row>
    <row r="365" spans="1:5" ht="12.75" customHeight="1">
      <c r="A365" s="2"/>
      <c r="E365" s="3"/>
    </row>
    <row r="366" spans="1:5" ht="12.75" customHeight="1">
      <c r="A366" s="2"/>
      <c r="E366" s="3"/>
    </row>
    <row r="367" spans="1:5" ht="12.75" customHeight="1">
      <c r="A367" s="2"/>
      <c r="E367" s="3"/>
    </row>
    <row r="368" spans="1:5" ht="12.75" customHeight="1">
      <c r="A368" s="2"/>
      <c r="E368" s="3"/>
    </row>
    <row r="369" spans="1:5" ht="12.75" customHeight="1">
      <c r="A369" s="2"/>
      <c r="E369" s="3"/>
    </row>
    <row r="370" spans="1:5" ht="12.75" customHeight="1">
      <c r="A370" s="2"/>
      <c r="E370" s="3"/>
    </row>
    <row r="371" spans="1:5" ht="12.75" customHeight="1">
      <c r="A371" s="2"/>
      <c r="E371" s="3"/>
    </row>
    <row r="372" spans="1:5" ht="12.75" customHeight="1">
      <c r="A372" s="2"/>
      <c r="E372" s="3"/>
    </row>
    <row r="373" spans="1:5" ht="12.75" customHeight="1">
      <c r="A373" s="2"/>
      <c r="E373" s="3"/>
    </row>
    <row r="374" spans="1:5" ht="12.75" customHeight="1">
      <c r="A374" s="2"/>
      <c r="E374" s="3"/>
    </row>
    <row r="375" spans="1:5" ht="12.75" customHeight="1">
      <c r="A375" s="2"/>
      <c r="E375" s="3"/>
    </row>
    <row r="376" spans="1:5" ht="12.75" customHeight="1">
      <c r="A376" s="2"/>
      <c r="E376" s="3"/>
    </row>
    <row r="377" spans="1:5" ht="12.75" customHeight="1">
      <c r="A377" s="2"/>
      <c r="E377" s="3"/>
    </row>
    <row r="378" spans="1:5" ht="12.75" customHeight="1">
      <c r="A378" s="2"/>
      <c r="E378" s="3"/>
    </row>
    <row r="379" spans="1:5" ht="12.75" customHeight="1">
      <c r="A379" s="2"/>
      <c r="E379" s="3"/>
    </row>
    <row r="380" spans="1:5" ht="12.75" customHeight="1">
      <c r="A380" s="2"/>
      <c r="E380" s="3"/>
    </row>
    <row r="381" spans="1:5" ht="12.75" customHeight="1">
      <c r="A381" s="2"/>
      <c r="E381" s="3"/>
    </row>
    <row r="382" spans="1:5" ht="12.75" customHeight="1">
      <c r="A382" s="2"/>
      <c r="E382" s="3"/>
    </row>
    <row r="383" spans="1:5" ht="12.75" customHeight="1">
      <c r="A383" s="2"/>
      <c r="E383" s="3"/>
    </row>
    <row r="384" spans="1:5" ht="12.75" customHeight="1">
      <c r="A384" s="2"/>
      <c r="E384" s="3"/>
    </row>
    <row r="385" spans="1:5" ht="12.75" customHeight="1">
      <c r="A385" s="2"/>
      <c r="E385" s="3"/>
    </row>
    <row r="386" spans="1:5" ht="12.75" customHeight="1">
      <c r="A386" s="2"/>
      <c r="E386" s="3"/>
    </row>
    <row r="387" spans="1:5" ht="12.75" customHeight="1">
      <c r="A387" s="2"/>
      <c r="E387" s="3"/>
    </row>
    <row r="388" spans="1:5" ht="12.75" customHeight="1">
      <c r="A388" s="2"/>
      <c r="E388" s="3"/>
    </row>
    <row r="389" spans="1:5" ht="12.75" customHeight="1">
      <c r="A389" s="2"/>
      <c r="E389" s="3"/>
    </row>
    <row r="390" spans="1:5" ht="12.75" customHeight="1">
      <c r="A390" s="2"/>
      <c r="E390" s="3"/>
    </row>
    <row r="391" spans="1:5" ht="12.75" customHeight="1">
      <c r="A391" s="2"/>
      <c r="E391" s="3"/>
    </row>
    <row r="392" spans="1:5" ht="12.75" customHeight="1">
      <c r="A392" s="2"/>
      <c r="E392" s="3"/>
    </row>
    <row r="393" spans="1:5" ht="12.75" customHeight="1">
      <c r="A393" s="2"/>
      <c r="E393" s="3"/>
    </row>
    <row r="394" spans="1:5" ht="12.75" customHeight="1">
      <c r="A394" s="2"/>
      <c r="E394" s="3"/>
    </row>
    <row r="395" spans="1:5" ht="12.75" customHeight="1">
      <c r="A395" s="2"/>
      <c r="E395" s="3"/>
    </row>
    <row r="396" spans="1:5" ht="12.75" customHeight="1">
      <c r="A396" s="2"/>
      <c r="E396" s="3"/>
    </row>
    <row r="397" spans="1:5" ht="12.75" customHeight="1">
      <c r="A397" s="2"/>
      <c r="E397" s="3"/>
    </row>
    <row r="398" spans="1:5" ht="12.75" customHeight="1">
      <c r="A398" s="2"/>
      <c r="E398" s="3"/>
    </row>
    <row r="399" spans="1:5" ht="12.75" customHeight="1">
      <c r="A399" s="2"/>
      <c r="E399" s="3"/>
    </row>
    <row r="400" spans="1:5" ht="12.75" customHeight="1">
      <c r="A400" s="2"/>
      <c r="E400" s="3"/>
    </row>
    <row r="401" spans="1:5" ht="12.75" customHeight="1">
      <c r="A401" s="2"/>
      <c r="E401" s="3"/>
    </row>
    <row r="402" spans="1:5" ht="12.75" customHeight="1">
      <c r="A402" s="2"/>
      <c r="E402" s="3"/>
    </row>
    <row r="403" spans="1:5" ht="12.75" customHeight="1">
      <c r="A403" s="2"/>
      <c r="E403" s="3"/>
    </row>
    <row r="404" spans="1:5" ht="12.75" customHeight="1">
      <c r="A404" s="2"/>
      <c r="E404" s="3"/>
    </row>
    <row r="405" spans="1:5" ht="12.75" customHeight="1">
      <c r="A405" s="2"/>
      <c r="E405" s="3"/>
    </row>
    <row r="406" spans="1:5" ht="12.75" customHeight="1">
      <c r="A406" s="2"/>
      <c r="E406" s="3"/>
    </row>
    <row r="407" spans="1:5" ht="12.75" customHeight="1">
      <c r="A407" s="2"/>
      <c r="E407" s="3"/>
    </row>
    <row r="408" spans="1:5" ht="12.75" customHeight="1">
      <c r="A408" s="2"/>
      <c r="E408" s="3"/>
    </row>
    <row r="409" spans="1:5" ht="12.75" customHeight="1">
      <c r="A409" s="2"/>
      <c r="E409" s="3"/>
    </row>
    <row r="410" spans="1:5" ht="12.75" customHeight="1">
      <c r="A410" s="2"/>
      <c r="E410" s="3"/>
    </row>
    <row r="411" spans="1:5" ht="12.75" customHeight="1">
      <c r="A411" s="2"/>
      <c r="E411" s="3"/>
    </row>
    <row r="412" spans="1:5" ht="12.75" customHeight="1">
      <c r="A412" s="2"/>
      <c r="E412" s="3"/>
    </row>
    <row r="413" spans="1:5" ht="12.75" customHeight="1">
      <c r="A413" s="2"/>
      <c r="E413" s="3"/>
    </row>
    <row r="414" spans="1:5" ht="12.75" customHeight="1">
      <c r="A414" s="2"/>
      <c r="E414" s="3"/>
    </row>
    <row r="415" spans="1:5" ht="12.75" customHeight="1">
      <c r="A415" s="2"/>
      <c r="E415" s="3"/>
    </row>
    <row r="416" spans="1:5" ht="12.75" customHeight="1">
      <c r="A416" s="2"/>
      <c r="E416" s="3"/>
    </row>
    <row r="417" spans="1:5" ht="12.75" customHeight="1">
      <c r="A417" s="2"/>
      <c r="E417" s="3"/>
    </row>
    <row r="418" spans="1:5" ht="12.75" customHeight="1">
      <c r="A418" s="2"/>
      <c r="E418" s="3"/>
    </row>
    <row r="419" spans="1:5" ht="12.75" customHeight="1">
      <c r="A419" s="2"/>
      <c r="E419" s="3"/>
    </row>
    <row r="420" spans="1:5" ht="12.75" customHeight="1">
      <c r="A420" s="2"/>
      <c r="E420" s="3"/>
    </row>
    <row r="421" spans="1:5" ht="12.75" customHeight="1">
      <c r="A421" s="2"/>
      <c r="E421" s="3"/>
    </row>
    <row r="422" spans="1:5" ht="12.75" customHeight="1">
      <c r="A422" s="2"/>
      <c r="E422" s="3"/>
    </row>
    <row r="423" spans="1:5" ht="12.75" customHeight="1">
      <c r="A423" s="2"/>
      <c r="E423" s="3"/>
    </row>
    <row r="424" spans="1:5" ht="12.75" customHeight="1">
      <c r="A424" s="2"/>
      <c r="E424" s="3"/>
    </row>
    <row r="425" spans="1:5" ht="12.75" customHeight="1">
      <c r="A425" s="2"/>
      <c r="E425" s="3"/>
    </row>
    <row r="426" spans="1:5" ht="12.75" customHeight="1">
      <c r="A426" s="2"/>
      <c r="E426" s="3"/>
    </row>
    <row r="427" spans="1:5" ht="12.75" customHeight="1">
      <c r="A427" s="2"/>
      <c r="E427" s="3"/>
    </row>
    <row r="428" spans="1:5" ht="12.75" customHeight="1">
      <c r="A428" s="2"/>
      <c r="E428" s="3"/>
    </row>
    <row r="429" spans="1:5" ht="12.75" customHeight="1">
      <c r="A429" s="2"/>
      <c r="E429" s="3"/>
    </row>
    <row r="430" spans="1:5" ht="12.75" customHeight="1">
      <c r="A430" s="2"/>
      <c r="E430" s="3"/>
    </row>
    <row r="431" spans="1:5" ht="12.75" customHeight="1">
      <c r="A431" s="2"/>
      <c r="E431" s="3"/>
    </row>
    <row r="432" spans="1:5" ht="12.75" customHeight="1">
      <c r="A432" s="2"/>
      <c r="E432" s="3"/>
    </row>
    <row r="433" spans="1:5" ht="12.75" customHeight="1">
      <c r="A433" s="2"/>
      <c r="E433" s="3"/>
    </row>
    <row r="434" spans="1:5" ht="12.75" customHeight="1">
      <c r="A434" s="2"/>
      <c r="E434" s="3"/>
    </row>
    <row r="435" spans="1:5" ht="12.75" customHeight="1">
      <c r="A435" s="2"/>
      <c r="E435" s="3"/>
    </row>
    <row r="436" spans="1:5" ht="12.75" customHeight="1">
      <c r="A436" s="2"/>
      <c r="E436" s="3"/>
    </row>
    <row r="437" spans="1:5" ht="12.75" customHeight="1">
      <c r="A437" s="2"/>
      <c r="E437" s="3"/>
    </row>
    <row r="438" spans="1:5" ht="12.75" customHeight="1">
      <c r="A438" s="2"/>
      <c r="E438" s="3"/>
    </row>
    <row r="439" spans="1:5" ht="12.75" customHeight="1">
      <c r="A439" s="2"/>
      <c r="E439" s="3"/>
    </row>
    <row r="440" spans="1:5" ht="12.75" customHeight="1">
      <c r="A440" s="2"/>
      <c r="E440" s="3"/>
    </row>
    <row r="441" spans="1:5" ht="12.75" customHeight="1">
      <c r="A441" s="2"/>
      <c r="E441" s="3"/>
    </row>
    <row r="442" spans="1:5" ht="12.75" customHeight="1">
      <c r="A442" s="2"/>
      <c r="E442" s="3"/>
    </row>
    <row r="443" spans="1:5" ht="12.75" customHeight="1">
      <c r="A443" s="2"/>
      <c r="E443" s="3"/>
    </row>
    <row r="444" spans="1:5" ht="12.75" customHeight="1">
      <c r="A444" s="2"/>
      <c r="E444" s="3"/>
    </row>
    <row r="445" spans="1:5" ht="12.75" customHeight="1">
      <c r="A445" s="2"/>
      <c r="E445" s="3"/>
    </row>
    <row r="446" spans="1:5" ht="12.75" customHeight="1">
      <c r="A446" s="2"/>
      <c r="E446" s="3"/>
    </row>
    <row r="447" spans="1:5" ht="12.75" customHeight="1">
      <c r="A447" s="2"/>
      <c r="E447" s="3"/>
    </row>
    <row r="448" spans="1:5" ht="12.75" customHeight="1">
      <c r="A448" s="2"/>
      <c r="E448" s="3"/>
    </row>
    <row r="449" spans="1:5" ht="12.75" customHeight="1">
      <c r="A449" s="2"/>
      <c r="E449" s="3"/>
    </row>
    <row r="450" spans="1:5" ht="12.75" customHeight="1">
      <c r="A450" s="2"/>
      <c r="E450" s="3"/>
    </row>
    <row r="451" spans="1:5" ht="12.75" customHeight="1">
      <c r="A451" s="2"/>
      <c r="E451" s="3"/>
    </row>
    <row r="452" spans="1:5" ht="12.75" customHeight="1">
      <c r="A452" s="2"/>
      <c r="E452" s="3"/>
    </row>
    <row r="453" spans="1:5" ht="12.75" customHeight="1">
      <c r="A453" s="2"/>
      <c r="E453" s="3"/>
    </row>
    <row r="454" spans="1:5" ht="12.75" customHeight="1">
      <c r="A454" s="2"/>
      <c r="E454" s="3"/>
    </row>
    <row r="455" spans="1:5" ht="12.75" customHeight="1">
      <c r="A455" s="2"/>
      <c r="E455" s="3"/>
    </row>
    <row r="456" spans="1:5" ht="12.75" customHeight="1">
      <c r="A456" s="2"/>
      <c r="E456" s="3"/>
    </row>
    <row r="457" spans="1:5" ht="12.75" customHeight="1">
      <c r="A457" s="2"/>
      <c r="E457" s="3"/>
    </row>
    <row r="458" spans="1:5" ht="12.75" customHeight="1">
      <c r="A458" s="2"/>
      <c r="E458" s="3"/>
    </row>
    <row r="459" spans="1:5" ht="12.75" customHeight="1">
      <c r="A459" s="2"/>
      <c r="E459" s="3"/>
    </row>
    <row r="460" spans="1:5" ht="12.75" customHeight="1">
      <c r="A460" s="2"/>
      <c r="E460" s="3"/>
    </row>
    <row r="461" spans="1:5" ht="12.75" customHeight="1">
      <c r="A461" s="2"/>
      <c r="E461" s="3"/>
    </row>
    <row r="462" spans="1:5" ht="12.75" customHeight="1">
      <c r="A462" s="2"/>
      <c r="E462" s="3"/>
    </row>
    <row r="463" spans="1:5" ht="12.75" customHeight="1">
      <c r="A463" s="2"/>
      <c r="E463" s="3"/>
    </row>
    <row r="464" spans="1:5" ht="12.75" customHeight="1">
      <c r="A464" s="2"/>
      <c r="E464" s="3"/>
    </row>
    <row r="465" spans="1:5" ht="12.75" customHeight="1">
      <c r="A465" s="2"/>
      <c r="E465" s="3"/>
    </row>
    <row r="466" spans="1:5" ht="12.75" customHeight="1">
      <c r="A466" s="2"/>
      <c r="E466" s="3"/>
    </row>
    <row r="467" spans="1:5" ht="12.75" customHeight="1">
      <c r="A467" s="2"/>
      <c r="E467" s="3"/>
    </row>
    <row r="468" spans="1:5" ht="12.75" customHeight="1">
      <c r="A468" s="2"/>
      <c r="E468" s="3"/>
    </row>
    <row r="469" spans="1:5" ht="12.75" customHeight="1">
      <c r="A469" s="2"/>
      <c r="E469" s="3"/>
    </row>
    <row r="470" spans="1:5" ht="12.75" customHeight="1">
      <c r="A470" s="2"/>
      <c r="E470" s="3"/>
    </row>
    <row r="471" spans="1:5" ht="12.75" customHeight="1">
      <c r="A471" s="2"/>
      <c r="E471" s="3"/>
    </row>
    <row r="472" spans="1:5" ht="12.75" customHeight="1">
      <c r="A472" s="2"/>
      <c r="E472" s="3"/>
    </row>
    <row r="473" spans="1:5" ht="12.75" customHeight="1">
      <c r="A473" s="2"/>
      <c r="E473" s="3"/>
    </row>
    <row r="474" spans="1:5" ht="12.75" customHeight="1">
      <c r="A474" s="2"/>
      <c r="E474" s="3"/>
    </row>
    <row r="475" spans="1:5" ht="12.75" customHeight="1">
      <c r="A475" s="2"/>
      <c r="E475" s="3"/>
    </row>
    <row r="476" spans="1:5" ht="12.75" customHeight="1">
      <c r="A476" s="2"/>
      <c r="E476" s="3"/>
    </row>
    <row r="477" spans="1:5" ht="12.75" customHeight="1">
      <c r="A477" s="2"/>
      <c r="E477" s="3"/>
    </row>
    <row r="478" spans="1:5" ht="12.75" customHeight="1">
      <c r="A478" s="2"/>
      <c r="E478" s="3"/>
    </row>
    <row r="479" spans="1:5" ht="12.75" customHeight="1">
      <c r="A479" s="2"/>
      <c r="E479" s="3"/>
    </row>
    <row r="480" spans="1:5" ht="12.75" customHeight="1">
      <c r="A480" s="2"/>
      <c r="E480" s="3"/>
    </row>
    <row r="481" spans="1:5" ht="12.75" customHeight="1">
      <c r="A481" s="2"/>
      <c r="E481" s="3"/>
    </row>
    <row r="482" spans="1:5" ht="12.75" customHeight="1">
      <c r="A482" s="2"/>
      <c r="E482" s="3"/>
    </row>
    <row r="483" spans="1:5" ht="12.75" customHeight="1">
      <c r="A483" s="2"/>
      <c r="E483" s="3"/>
    </row>
    <row r="484" spans="1:5" ht="12.75" customHeight="1">
      <c r="A484" s="2"/>
      <c r="E484" s="3"/>
    </row>
    <row r="485" spans="1:5" ht="12.75" customHeight="1">
      <c r="A485" s="2"/>
      <c r="E485" s="3"/>
    </row>
    <row r="486" spans="1:5" ht="12.75" customHeight="1">
      <c r="A486" s="2"/>
      <c r="E486" s="3"/>
    </row>
    <row r="487" spans="1:5" ht="12.75" customHeight="1">
      <c r="A487" s="2"/>
      <c r="E487" s="3"/>
    </row>
    <row r="488" spans="1:5" ht="12.75" customHeight="1">
      <c r="A488" s="2"/>
      <c r="E488" s="3"/>
    </row>
    <row r="489" spans="1:5" ht="12.75" customHeight="1">
      <c r="A489" s="2"/>
      <c r="E489" s="3"/>
    </row>
    <row r="490" spans="1:5" ht="12.75" customHeight="1">
      <c r="A490" s="2"/>
      <c r="E490" s="3"/>
    </row>
    <row r="491" spans="1:5" ht="12.75" customHeight="1">
      <c r="A491" s="2"/>
      <c r="E491" s="3"/>
    </row>
    <row r="492" spans="1:5" ht="12.75" customHeight="1">
      <c r="A492" s="2"/>
      <c r="E492" s="3"/>
    </row>
    <row r="493" spans="1:5" ht="12.75" customHeight="1">
      <c r="A493" s="2"/>
      <c r="E493" s="3"/>
    </row>
    <row r="494" spans="1:5" ht="12.75" customHeight="1">
      <c r="A494" s="2"/>
      <c r="E494" s="3"/>
    </row>
    <row r="495" spans="1:5" ht="12.75" customHeight="1">
      <c r="A495" s="2"/>
      <c r="E495" s="3"/>
    </row>
    <row r="496" spans="1:5" ht="12.75" customHeight="1">
      <c r="A496" s="2"/>
      <c r="E496" s="3"/>
    </row>
    <row r="497" spans="1:5" ht="12.75" customHeight="1">
      <c r="A497" s="2"/>
      <c r="E497" s="3"/>
    </row>
    <row r="498" spans="1:5" ht="12.75" customHeight="1">
      <c r="A498" s="2"/>
      <c r="E498" s="3"/>
    </row>
    <row r="499" spans="1:5" ht="12.75" customHeight="1">
      <c r="A499" s="2"/>
      <c r="E499" s="3"/>
    </row>
    <row r="500" spans="1:5" ht="12.75" customHeight="1">
      <c r="A500" s="2"/>
      <c r="E500" s="3"/>
    </row>
    <row r="501" spans="1:5" ht="12.75" customHeight="1">
      <c r="A501" s="2"/>
      <c r="E501" s="3"/>
    </row>
    <row r="502" spans="1:5" ht="12.75" customHeight="1">
      <c r="A502" s="2"/>
      <c r="E502" s="3"/>
    </row>
    <row r="503" spans="1:5" ht="12.75" customHeight="1">
      <c r="A503" s="2"/>
      <c r="E503" s="3"/>
    </row>
    <row r="504" spans="1:5" ht="12.75" customHeight="1">
      <c r="A504" s="2"/>
      <c r="E504" s="3"/>
    </row>
    <row r="505" spans="1:5" ht="12.75" customHeight="1">
      <c r="A505" s="2"/>
      <c r="E505" s="3"/>
    </row>
    <row r="506" spans="1:5" ht="12.75" customHeight="1">
      <c r="A506" s="2"/>
      <c r="E506" s="3"/>
    </row>
    <row r="507" spans="1:5" ht="12.75" customHeight="1">
      <c r="A507" s="2"/>
      <c r="E507" s="3"/>
    </row>
    <row r="508" spans="1:5" ht="12.75" customHeight="1">
      <c r="A508" s="2"/>
      <c r="E508" s="3"/>
    </row>
    <row r="509" spans="1:5" ht="12.75" customHeight="1">
      <c r="A509" s="2"/>
      <c r="E509" s="3"/>
    </row>
    <row r="510" spans="1:5" ht="12.75" customHeight="1">
      <c r="A510" s="2"/>
      <c r="E510" s="3"/>
    </row>
    <row r="511" spans="1:5" ht="12.75" customHeight="1">
      <c r="A511" s="2"/>
      <c r="E511" s="3"/>
    </row>
    <row r="512" spans="1:5" ht="12.75" customHeight="1">
      <c r="A512" s="2"/>
      <c r="E512" s="3"/>
    </row>
    <row r="513" spans="1:5" ht="12.75" customHeight="1">
      <c r="A513" s="2"/>
      <c r="E513" s="3"/>
    </row>
    <row r="514" spans="1:5" ht="12.75" customHeight="1">
      <c r="A514" s="2"/>
      <c r="E514" s="3"/>
    </row>
    <row r="515" spans="1:5" ht="12.75" customHeight="1">
      <c r="A515" s="2"/>
      <c r="E515" s="3"/>
    </row>
    <row r="516" spans="1:5" ht="12.75" customHeight="1">
      <c r="A516" s="2"/>
      <c r="E516" s="3"/>
    </row>
    <row r="517" spans="1:5" ht="12.75" customHeight="1">
      <c r="A517" s="2"/>
      <c r="E517" s="3"/>
    </row>
    <row r="518" spans="1:5" ht="12.75" customHeight="1">
      <c r="A518" s="2"/>
      <c r="E518" s="3"/>
    </row>
    <row r="519" spans="1:5" ht="12.75" customHeight="1">
      <c r="A519" s="2"/>
      <c r="E519" s="3"/>
    </row>
    <row r="520" spans="1:5" ht="12.75" customHeight="1">
      <c r="A520" s="2"/>
      <c r="E520" s="3"/>
    </row>
    <row r="521" spans="1:5" ht="12.75" customHeight="1">
      <c r="A521" s="2"/>
      <c r="E521" s="3"/>
    </row>
    <row r="522" spans="1:5" ht="12.75" customHeight="1">
      <c r="A522" s="2"/>
      <c r="E522" s="3"/>
    </row>
    <row r="523" spans="1:5" ht="12.75" customHeight="1">
      <c r="A523" s="2"/>
      <c r="E523" s="3"/>
    </row>
    <row r="524" spans="1:5" ht="12.75" customHeight="1">
      <c r="A524" s="2"/>
      <c r="E524" s="3"/>
    </row>
    <row r="525" spans="1:5" ht="12.75" customHeight="1">
      <c r="A525" s="2"/>
      <c r="E525" s="3"/>
    </row>
    <row r="526" spans="1:5" ht="12.75" customHeight="1">
      <c r="A526" s="2"/>
      <c r="E526" s="3"/>
    </row>
    <row r="527" spans="1:5" ht="12.75" customHeight="1">
      <c r="A527" s="2"/>
      <c r="E527" s="3"/>
    </row>
    <row r="528" spans="1:5" ht="12.75" customHeight="1">
      <c r="A528" s="2"/>
      <c r="E528" s="3"/>
    </row>
    <row r="529" spans="1:5" ht="12.75" customHeight="1">
      <c r="A529" s="2"/>
      <c r="E529" s="3"/>
    </row>
    <row r="530" spans="1:5" ht="12.75" customHeight="1">
      <c r="A530" s="2"/>
      <c r="E530" s="3"/>
    </row>
    <row r="531" spans="1:5" ht="12.75" customHeight="1">
      <c r="A531" s="2"/>
      <c r="E531" s="3"/>
    </row>
    <row r="532" spans="1:5" ht="12.75" customHeight="1">
      <c r="A532" s="2"/>
      <c r="E532" s="3"/>
    </row>
    <row r="533" spans="1:5" ht="12.75" customHeight="1">
      <c r="A533" s="2"/>
      <c r="E533" s="3"/>
    </row>
    <row r="534" spans="1:5" ht="12.75" customHeight="1">
      <c r="A534" s="2"/>
      <c r="E534" s="3"/>
    </row>
    <row r="535" spans="1:5" ht="12.75" customHeight="1">
      <c r="A535" s="2"/>
      <c r="E535" s="3"/>
    </row>
    <row r="536" spans="1:5" ht="12.75" customHeight="1">
      <c r="A536" s="2"/>
      <c r="E536" s="3"/>
    </row>
    <row r="537" spans="1:5" ht="12.75" customHeight="1">
      <c r="A537" s="2"/>
      <c r="E537" s="3"/>
    </row>
    <row r="538" spans="1:5" ht="12.75" customHeight="1">
      <c r="A538" s="2"/>
      <c r="E538" s="3"/>
    </row>
    <row r="539" spans="1:5" ht="12.75" customHeight="1">
      <c r="A539" s="2"/>
      <c r="E539" s="3"/>
    </row>
    <row r="540" spans="1:5" ht="12.75" customHeight="1">
      <c r="A540" s="2"/>
      <c r="E540" s="3"/>
    </row>
    <row r="541" spans="1:5" ht="12.75" customHeight="1">
      <c r="A541" s="2"/>
      <c r="E541" s="3"/>
    </row>
    <row r="542" spans="1:5" ht="12.75" customHeight="1">
      <c r="A542" s="2"/>
      <c r="E542" s="3"/>
    </row>
    <row r="543" spans="1:5" ht="12.75" customHeight="1">
      <c r="A543" s="2"/>
      <c r="E543" s="3"/>
    </row>
    <row r="544" spans="1:5" ht="12.75" customHeight="1">
      <c r="A544" s="2"/>
      <c r="E544" s="3"/>
    </row>
    <row r="545" spans="1:5" ht="12.75" customHeight="1">
      <c r="A545" s="2"/>
      <c r="E545" s="3"/>
    </row>
    <row r="546" spans="1:5" ht="12.75" customHeight="1">
      <c r="A546" s="2"/>
      <c r="E546" s="3"/>
    </row>
    <row r="547" spans="1:5" ht="12.75" customHeight="1">
      <c r="A547" s="2"/>
      <c r="E547" s="3"/>
    </row>
    <row r="548" spans="1:5" ht="12.75" customHeight="1">
      <c r="A548" s="2"/>
      <c r="E548" s="3"/>
    </row>
    <row r="549" spans="1:5" ht="12.75" customHeight="1">
      <c r="A549" s="2"/>
      <c r="E549" s="3"/>
    </row>
    <row r="550" spans="1:5" ht="12.75" customHeight="1">
      <c r="A550" s="2"/>
      <c r="E550" s="3"/>
    </row>
    <row r="551" spans="1:5" ht="12.75" customHeight="1">
      <c r="A551" s="2"/>
      <c r="E551" s="3"/>
    </row>
    <row r="552" spans="1:5" ht="12.75" customHeight="1">
      <c r="A552" s="2"/>
      <c r="E552" s="3"/>
    </row>
    <row r="553" spans="1:5" ht="12.75" customHeight="1">
      <c r="A553" s="2"/>
      <c r="E553" s="3"/>
    </row>
    <row r="554" spans="1:5" ht="12.75" customHeight="1">
      <c r="A554" s="2"/>
      <c r="E554" s="3"/>
    </row>
    <row r="555" spans="1:5" ht="12.75" customHeight="1">
      <c r="A555" s="2"/>
      <c r="E555" s="3"/>
    </row>
    <row r="556" spans="1:5" ht="12.75" customHeight="1">
      <c r="A556" s="2"/>
      <c r="E556" s="3"/>
    </row>
    <row r="557" spans="1:5" ht="12.75" customHeight="1">
      <c r="A557" s="2"/>
      <c r="E557" s="3"/>
    </row>
    <row r="558" spans="1:5" ht="12.75" customHeight="1">
      <c r="A558" s="2"/>
      <c r="E558" s="3"/>
    </row>
    <row r="559" spans="1:5" ht="12.75" customHeight="1">
      <c r="A559" s="2"/>
      <c r="E559" s="3"/>
    </row>
    <row r="560" spans="1:5" ht="12.75" customHeight="1">
      <c r="A560" s="2"/>
      <c r="E560" s="3"/>
    </row>
    <row r="561" spans="1:5" ht="12.75" customHeight="1">
      <c r="A561" s="2"/>
      <c r="E561" s="3"/>
    </row>
    <row r="562" spans="1:5" ht="12.75" customHeight="1">
      <c r="A562" s="2"/>
      <c r="E562" s="3"/>
    </row>
    <row r="563" spans="1:5" ht="12.75" customHeight="1">
      <c r="A563" s="2"/>
      <c r="E563" s="3"/>
    </row>
    <row r="564" spans="1:5" ht="12.75" customHeight="1">
      <c r="A564" s="2"/>
      <c r="E564" s="3"/>
    </row>
    <row r="565" spans="1:5" ht="12.75" customHeight="1">
      <c r="A565" s="2"/>
      <c r="E565" s="3"/>
    </row>
    <row r="566" spans="1:5" ht="12.75" customHeight="1">
      <c r="A566" s="2"/>
      <c r="E566" s="3"/>
    </row>
    <row r="567" spans="1:5" ht="12.75" customHeight="1">
      <c r="A567" s="2"/>
      <c r="E567" s="3"/>
    </row>
    <row r="568" spans="1:5" ht="12.75" customHeight="1">
      <c r="A568" s="2"/>
      <c r="E568" s="3"/>
    </row>
    <row r="569" spans="1:5" ht="12.75" customHeight="1">
      <c r="A569" s="2"/>
      <c r="E569" s="3"/>
    </row>
    <row r="570" spans="1:5" ht="12.75" customHeight="1">
      <c r="A570" s="2"/>
      <c r="E570" s="3"/>
    </row>
    <row r="571" spans="1:5" ht="12.75" customHeight="1">
      <c r="A571" s="2"/>
      <c r="E571" s="3"/>
    </row>
    <row r="572" spans="1:5" ht="12.75" customHeight="1">
      <c r="A572" s="2"/>
      <c r="E572" s="3"/>
    </row>
    <row r="573" spans="1:5" ht="12.75" customHeight="1">
      <c r="A573" s="2"/>
      <c r="E573" s="3"/>
    </row>
    <row r="574" spans="1:5" ht="12.75" customHeight="1">
      <c r="A574" s="2"/>
      <c r="E574" s="3"/>
    </row>
    <row r="575" spans="1:5" ht="12.75" customHeight="1">
      <c r="A575" s="2"/>
      <c r="E575" s="3"/>
    </row>
    <row r="576" spans="1:5" ht="12.75" customHeight="1">
      <c r="A576" s="2"/>
      <c r="E576" s="3"/>
    </row>
    <row r="577" spans="1:5" ht="12.75" customHeight="1">
      <c r="A577" s="2"/>
      <c r="E577" s="3"/>
    </row>
    <row r="578" spans="1:5" ht="12.75" customHeight="1">
      <c r="A578" s="2"/>
      <c r="E578" s="3"/>
    </row>
    <row r="579" spans="1:5" ht="12.75" customHeight="1">
      <c r="A579" s="2"/>
      <c r="E579" s="3"/>
    </row>
    <row r="580" spans="1:5" ht="12.75" customHeight="1">
      <c r="A580" s="2"/>
      <c r="E580" s="3"/>
    </row>
    <row r="581" spans="1:5" ht="12.75" customHeight="1">
      <c r="A581" s="2"/>
      <c r="E581" s="3"/>
    </row>
    <row r="582" spans="1:5" ht="12.75" customHeight="1">
      <c r="A582" s="2"/>
      <c r="E582" s="3"/>
    </row>
    <row r="583" spans="1:5" ht="12.75" customHeight="1">
      <c r="A583" s="2"/>
      <c r="E583" s="3"/>
    </row>
    <row r="584" spans="1:5" ht="12.75" customHeight="1">
      <c r="A584" s="2"/>
      <c r="E584" s="3"/>
    </row>
    <row r="585" spans="1:5" ht="12.75" customHeight="1">
      <c r="A585" s="2"/>
      <c r="E585" s="3"/>
    </row>
    <row r="586" spans="1:5" ht="12.75" customHeight="1">
      <c r="A586" s="2"/>
      <c r="E586" s="3"/>
    </row>
    <row r="587" spans="1:5" ht="12.75" customHeight="1">
      <c r="A587" s="2"/>
      <c r="E587" s="3"/>
    </row>
    <row r="588" spans="1:5" ht="12.75" customHeight="1">
      <c r="A588" s="2"/>
      <c r="E588" s="3"/>
    </row>
    <row r="589" spans="1:5" ht="12.75" customHeight="1">
      <c r="A589" s="2"/>
      <c r="E589" s="3"/>
    </row>
    <row r="590" spans="1:5" ht="12.75" customHeight="1">
      <c r="A590" s="2"/>
      <c r="E590" s="3"/>
    </row>
    <row r="591" spans="1:5" ht="12.75" customHeight="1">
      <c r="A591" s="2"/>
      <c r="E591" s="3"/>
    </row>
    <row r="592" spans="1:5" ht="12.75" customHeight="1">
      <c r="A592" s="2"/>
      <c r="E592" s="3"/>
    </row>
    <row r="593" spans="1:5" ht="12.75" customHeight="1">
      <c r="A593" s="2"/>
      <c r="E593" s="3"/>
    </row>
    <row r="594" spans="1:5" ht="12.75" customHeight="1">
      <c r="A594" s="2"/>
      <c r="E594" s="3"/>
    </row>
    <row r="595" spans="1:5" ht="12.75" customHeight="1">
      <c r="A595" s="2"/>
      <c r="E595" s="3"/>
    </row>
    <row r="596" spans="1:5" ht="12.75" customHeight="1">
      <c r="A596" s="2"/>
      <c r="E596" s="3"/>
    </row>
    <row r="597" spans="1:5" ht="12.75" customHeight="1">
      <c r="A597" s="2"/>
      <c r="E597" s="3"/>
    </row>
    <row r="598" spans="1:5" ht="12.75" customHeight="1">
      <c r="A598" s="2"/>
      <c r="E598" s="3"/>
    </row>
    <row r="599" spans="1:5" ht="12.75" customHeight="1">
      <c r="A599" s="2"/>
      <c r="E599" s="3"/>
    </row>
    <row r="600" spans="1:5" ht="12.75" customHeight="1">
      <c r="A600" s="2"/>
      <c r="E600" s="3"/>
    </row>
    <row r="601" spans="1:5" ht="12.75" customHeight="1">
      <c r="A601" s="2"/>
      <c r="E601" s="3"/>
    </row>
    <row r="602" spans="1:5" ht="12.75" customHeight="1">
      <c r="A602" s="2"/>
      <c r="E602" s="3"/>
    </row>
    <row r="603" spans="1:5" ht="12.75" customHeight="1">
      <c r="A603" s="2"/>
      <c r="E603" s="3"/>
    </row>
    <row r="604" spans="1:5" ht="12.75" customHeight="1">
      <c r="A604" s="2"/>
      <c r="E604" s="3"/>
    </row>
    <row r="605" spans="1:5" ht="12.75" customHeight="1">
      <c r="A605" s="2"/>
      <c r="E605" s="3"/>
    </row>
    <row r="606" spans="1:5" ht="12.75" customHeight="1">
      <c r="A606" s="2"/>
      <c r="E606" s="3"/>
    </row>
    <row r="607" spans="1:5" ht="12.75" customHeight="1">
      <c r="A607" s="2"/>
      <c r="E607" s="3"/>
    </row>
    <row r="608" spans="1:5" ht="12.75" customHeight="1">
      <c r="A608" s="2"/>
      <c r="E608" s="3"/>
    </row>
    <row r="609" spans="1:5" ht="12.75" customHeight="1">
      <c r="A609" s="2"/>
      <c r="E609" s="3"/>
    </row>
    <row r="610" spans="1:5" ht="12.75" customHeight="1">
      <c r="A610" s="2"/>
      <c r="E610" s="3"/>
    </row>
    <row r="611" spans="1:5" ht="12.75" customHeight="1">
      <c r="A611" s="2"/>
      <c r="E611" s="3"/>
    </row>
    <row r="612" spans="1:5" ht="12.75" customHeight="1">
      <c r="A612" s="2"/>
      <c r="E612" s="3"/>
    </row>
    <row r="613" spans="1:5" ht="12.75" customHeight="1">
      <c r="A613" s="2"/>
      <c r="E613" s="3"/>
    </row>
    <row r="614" spans="1:5" ht="12.75" customHeight="1">
      <c r="A614" s="2"/>
      <c r="E614" s="3"/>
    </row>
    <row r="615" spans="1:5" ht="12.75" customHeight="1">
      <c r="A615" s="2"/>
      <c r="E615" s="3"/>
    </row>
    <row r="616" spans="1:5" ht="12.75" customHeight="1">
      <c r="A616" s="2"/>
      <c r="E616" s="3"/>
    </row>
    <row r="617" spans="1:5" ht="12.75" customHeight="1">
      <c r="A617" s="2"/>
      <c r="E617" s="3"/>
    </row>
    <row r="618" spans="1:5" ht="12.75" customHeight="1">
      <c r="A618" s="2"/>
      <c r="E618" s="3"/>
    </row>
    <row r="619" spans="1:5" ht="12.75" customHeight="1">
      <c r="A619" s="2"/>
      <c r="E619" s="3"/>
    </row>
    <row r="620" spans="1:5" ht="12.75" customHeight="1">
      <c r="A620" s="2"/>
      <c r="E620" s="3"/>
    </row>
    <row r="621" spans="1:5" ht="12.75" customHeight="1">
      <c r="A621" s="2"/>
      <c r="E621" s="3"/>
    </row>
    <row r="622" spans="1:5" ht="12.75" customHeight="1">
      <c r="A622" s="2"/>
      <c r="E622" s="3"/>
    </row>
    <row r="623" spans="1:5" ht="12.75" customHeight="1">
      <c r="A623" s="2"/>
      <c r="E623" s="3"/>
    </row>
    <row r="624" spans="1:5" ht="12.75" customHeight="1">
      <c r="A624" s="2"/>
      <c r="E624" s="3"/>
    </row>
    <row r="625" spans="1:5" ht="12.75" customHeight="1">
      <c r="A625" s="2"/>
      <c r="E625" s="3"/>
    </row>
    <row r="626" spans="1:5" ht="12.75" customHeight="1">
      <c r="A626" s="2"/>
      <c r="E626" s="3"/>
    </row>
    <row r="627" spans="1:5" ht="12.75" customHeight="1">
      <c r="A627" s="2"/>
      <c r="E627" s="3"/>
    </row>
    <row r="628" spans="1:5" ht="12.75" customHeight="1">
      <c r="A628" s="2"/>
      <c r="E628" s="3"/>
    </row>
    <row r="629" spans="1:5" ht="12.75" customHeight="1">
      <c r="A629" s="2"/>
      <c r="E629" s="3"/>
    </row>
    <row r="630" spans="1:5" ht="12.75" customHeight="1">
      <c r="A630" s="2"/>
      <c r="E630" s="3"/>
    </row>
    <row r="631" spans="1:5" ht="12.75" customHeight="1">
      <c r="A631" s="2"/>
      <c r="E631" s="3"/>
    </row>
    <row r="632" spans="1:5" ht="12.75" customHeight="1">
      <c r="A632" s="2"/>
      <c r="E632" s="3"/>
    </row>
    <row r="633" spans="1:5" ht="12.75" customHeight="1">
      <c r="A633" s="2"/>
      <c r="E633" s="3"/>
    </row>
    <row r="634" spans="1:5" ht="12.75" customHeight="1">
      <c r="A634" s="2"/>
      <c r="E634" s="3"/>
    </row>
    <row r="635" spans="1:5" ht="12.75" customHeight="1">
      <c r="A635" s="2"/>
      <c r="E635" s="3"/>
    </row>
    <row r="636" spans="1:5" ht="12.75" customHeight="1">
      <c r="A636" s="2"/>
      <c r="E636" s="3"/>
    </row>
    <row r="637" spans="1:5" ht="12.75" customHeight="1">
      <c r="A637" s="2"/>
      <c r="E637" s="3"/>
    </row>
    <row r="638" spans="1:5" ht="12.75" customHeight="1">
      <c r="A638" s="2"/>
      <c r="E638" s="3"/>
    </row>
    <row r="639" spans="1:5" ht="12.75" customHeight="1">
      <c r="A639" s="2"/>
      <c r="E639" s="3"/>
    </row>
    <row r="640" spans="1:5" ht="12.75" customHeight="1">
      <c r="A640" s="2"/>
      <c r="E640" s="3"/>
    </row>
    <row r="641" spans="1:5" ht="12.75" customHeight="1">
      <c r="A641" s="2"/>
      <c r="E641" s="3"/>
    </row>
    <row r="642" spans="1:5" ht="12.75" customHeight="1">
      <c r="A642" s="2"/>
      <c r="E642" s="3"/>
    </row>
    <row r="643" spans="1:5" ht="12.75" customHeight="1">
      <c r="A643" s="2"/>
      <c r="E643" s="3"/>
    </row>
    <row r="644" spans="1:5" ht="12.75" customHeight="1">
      <c r="A644" s="2"/>
      <c r="E644" s="3"/>
    </row>
    <row r="645" spans="1:5" ht="12.75" customHeight="1">
      <c r="A645" s="2"/>
      <c r="E645" s="3"/>
    </row>
    <row r="646" spans="1:5" ht="12.75" customHeight="1">
      <c r="A646" s="2"/>
      <c r="E646" s="3"/>
    </row>
    <row r="647" spans="1:5" ht="12.75" customHeight="1">
      <c r="A647" s="2"/>
      <c r="E647" s="3"/>
    </row>
    <row r="648" spans="1:5" ht="12.75" customHeight="1">
      <c r="A648" s="2"/>
      <c r="E648" s="3"/>
    </row>
    <row r="649" spans="1:5" ht="12.75" customHeight="1">
      <c r="A649" s="2"/>
      <c r="E649" s="3"/>
    </row>
    <row r="650" spans="1:5" ht="12.75" customHeight="1">
      <c r="A650" s="2"/>
      <c r="E650" s="3"/>
    </row>
    <row r="651" spans="1:5" ht="12.75" customHeight="1">
      <c r="A651" s="2"/>
      <c r="E651" s="3"/>
    </row>
    <row r="652" spans="1:5" ht="12.75" customHeight="1">
      <c r="A652" s="2"/>
      <c r="E652" s="3"/>
    </row>
    <row r="653" spans="1:5" ht="12.75" customHeight="1">
      <c r="A653" s="2"/>
      <c r="E653" s="3"/>
    </row>
    <row r="654" spans="1:5" ht="12.75" customHeight="1">
      <c r="A654" s="2"/>
      <c r="E654" s="3"/>
    </row>
    <row r="655" spans="1:5" ht="12.75" customHeight="1">
      <c r="A655" s="2"/>
      <c r="E655" s="3"/>
    </row>
    <row r="656" spans="1:5" ht="12.75" customHeight="1">
      <c r="A656" s="2"/>
      <c r="E656" s="3"/>
    </row>
    <row r="657" spans="1:5" ht="12.75" customHeight="1">
      <c r="A657" s="2"/>
      <c r="E657" s="3"/>
    </row>
    <row r="658" spans="1:5" ht="12.75" customHeight="1">
      <c r="A658" s="2"/>
      <c r="E658" s="3"/>
    </row>
    <row r="659" spans="1:5" ht="12.75" customHeight="1">
      <c r="A659" s="2"/>
      <c r="E659" s="3"/>
    </row>
    <row r="660" spans="1:5" ht="12.75" customHeight="1">
      <c r="A660" s="2"/>
      <c r="E660" s="3"/>
    </row>
    <row r="661" spans="1:5" ht="12.75" customHeight="1">
      <c r="A661" s="2"/>
      <c r="E661" s="3"/>
    </row>
    <row r="662" spans="1:5" ht="12.75" customHeight="1">
      <c r="A662" s="2"/>
      <c r="E662" s="3"/>
    </row>
    <row r="663" spans="1:5" ht="12.75" customHeight="1">
      <c r="A663" s="2"/>
      <c r="E663" s="3"/>
    </row>
    <row r="664" spans="1:5" ht="12.75" customHeight="1">
      <c r="A664" s="2"/>
      <c r="E664" s="3"/>
    </row>
    <row r="665" spans="1:5" ht="12.75" customHeight="1">
      <c r="A665" s="2"/>
      <c r="E665" s="3"/>
    </row>
    <row r="666" spans="1:5" ht="12.75" customHeight="1">
      <c r="A666" s="2"/>
      <c r="E666" s="3"/>
    </row>
    <row r="667" spans="1:5" ht="12.75" customHeight="1">
      <c r="A667" s="2"/>
      <c r="E667" s="3"/>
    </row>
    <row r="668" spans="1:5" ht="12.75" customHeight="1">
      <c r="A668" s="2"/>
      <c r="E668" s="3"/>
    </row>
    <row r="669" spans="1:5" ht="12.75" customHeight="1">
      <c r="A669" s="2"/>
      <c r="E669" s="3"/>
    </row>
    <row r="670" spans="1:5" ht="12.75" customHeight="1">
      <c r="A670" s="2"/>
      <c r="E670" s="3"/>
    </row>
    <row r="671" spans="1:5" ht="12.75" customHeight="1">
      <c r="A671" s="2"/>
      <c r="E671" s="3"/>
    </row>
    <row r="672" spans="1:5" ht="12.75" customHeight="1">
      <c r="A672" s="2"/>
      <c r="E672" s="3"/>
    </row>
    <row r="673" spans="1:5" ht="12.75" customHeight="1">
      <c r="A673" s="2"/>
      <c r="E673" s="3"/>
    </row>
    <row r="674" spans="1:5" ht="12.75" customHeight="1">
      <c r="A674" s="2"/>
      <c r="E674" s="3"/>
    </row>
    <row r="675" spans="1:5" ht="12.75" customHeight="1">
      <c r="A675" s="2"/>
      <c r="E675" s="3"/>
    </row>
    <row r="676" spans="1:5" ht="12.75" customHeight="1">
      <c r="A676" s="2"/>
      <c r="E676" s="3"/>
    </row>
    <row r="677" spans="1:5" ht="12.75" customHeight="1">
      <c r="A677" s="2"/>
      <c r="E677" s="3"/>
    </row>
    <row r="678" spans="1:5" ht="12.75" customHeight="1">
      <c r="A678" s="2"/>
      <c r="E678" s="3"/>
    </row>
    <row r="679" spans="1:5" ht="12.75" customHeight="1">
      <c r="A679" s="2"/>
      <c r="E679" s="3"/>
    </row>
    <row r="680" spans="1:5" ht="12.75" customHeight="1">
      <c r="A680" s="2"/>
      <c r="E680" s="3"/>
    </row>
    <row r="681" spans="1:5" ht="12.75" customHeight="1">
      <c r="A681" s="2"/>
      <c r="E681" s="3"/>
    </row>
    <row r="682" spans="1:5" ht="12.75" customHeight="1">
      <c r="A682" s="2"/>
      <c r="E682" s="3"/>
    </row>
    <row r="683" spans="1:5" ht="12.75" customHeight="1">
      <c r="A683" s="2"/>
      <c r="E683" s="3"/>
    </row>
    <row r="684" spans="1:5" ht="12.75" customHeight="1">
      <c r="A684" s="2"/>
      <c r="E684" s="3"/>
    </row>
    <row r="685" spans="1:5" ht="12.75" customHeight="1">
      <c r="A685" s="2"/>
      <c r="E685" s="3"/>
    </row>
    <row r="686" spans="1:5" ht="12.75" customHeight="1">
      <c r="A686" s="2"/>
      <c r="E686" s="3"/>
    </row>
    <row r="687" spans="1:5" ht="12.75" customHeight="1">
      <c r="A687" s="2"/>
      <c r="E687" s="3"/>
    </row>
    <row r="688" spans="1:5" ht="12.75" customHeight="1">
      <c r="A688" s="2"/>
      <c r="E688" s="3"/>
    </row>
    <row r="689" spans="1:5" ht="12.75" customHeight="1">
      <c r="A689" s="2"/>
      <c r="E689" s="3"/>
    </row>
    <row r="690" spans="1:5" ht="12.75" customHeight="1">
      <c r="A690" s="2"/>
      <c r="E690" s="3"/>
    </row>
    <row r="691" spans="1:5" ht="12.75" customHeight="1">
      <c r="A691" s="2"/>
      <c r="E691" s="3"/>
    </row>
    <row r="692" spans="1:5" ht="12.75" customHeight="1">
      <c r="A692" s="2"/>
      <c r="E692" s="3"/>
    </row>
    <row r="693" spans="1:5" ht="12.75" customHeight="1">
      <c r="A693" s="2"/>
      <c r="E693" s="3"/>
    </row>
    <row r="694" spans="1:5" ht="12.75" customHeight="1">
      <c r="A694" s="2"/>
      <c r="E694" s="3"/>
    </row>
    <row r="695" spans="1:5" ht="12.75" customHeight="1">
      <c r="A695" s="2"/>
      <c r="E695" s="3"/>
    </row>
    <row r="696" spans="1:5" ht="12.75" customHeight="1">
      <c r="A696" s="2"/>
      <c r="E696" s="3"/>
    </row>
    <row r="697" spans="1:5" ht="12.75" customHeight="1">
      <c r="A697" s="2"/>
      <c r="E697" s="3"/>
    </row>
    <row r="698" spans="1:5" ht="12.75" customHeight="1">
      <c r="A698" s="2"/>
      <c r="E698" s="3"/>
    </row>
    <row r="699" spans="1:5" ht="12.75" customHeight="1">
      <c r="A699" s="2"/>
      <c r="E699" s="3"/>
    </row>
    <row r="700" spans="1:5" ht="12.75" customHeight="1">
      <c r="A700" s="2"/>
      <c r="E700" s="3"/>
    </row>
    <row r="701" spans="1:5" ht="12.75" customHeight="1">
      <c r="A701" s="2"/>
      <c r="E701" s="3"/>
    </row>
    <row r="702" spans="1:5" ht="12.75" customHeight="1">
      <c r="A702" s="2"/>
      <c r="E702" s="3"/>
    </row>
    <row r="703" spans="1:5" ht="12.75" customHeight="1">
      <c r="A703" s="2"/>
      <c r="E703" s="3"/>
    </row>
    <row r="704" spans="1:5" ht="12.75" customHeight="1">
      <c r="A704" s="2"/>
      <c r="E704" s="3"/>
    </row>
    <row r="705" spans="1:5" ht="12.75" customHeight="1">
      <c r="A705" s="2"/>
      <c r="E705" s="3"/>
    </row>
    <row r="706" spans="1:5" ht="12.75" customHeight="1">
      <c r="A706" s="2"/>
      <c r="E706" s="3"/>
    </row>
    <row r="707" spans="1:5" ht="12.75" customHeight="1">
      <c r="A707" s="2"/>
      <c r="E707" s="3"/>
    </row>
    <row r="708" spans="1:5" ht="12.75" customHeight="1">
      <c r="A708" s="2"/>
      <c r="E708" s="3"/>
    </row>
    <row r="709" spans="1:5" ht="12.75" customHeight="1">
      <c r="A709" s="2"/>
      <c r="E709" s="3"/>
    </row>
    <row r="710" spans="1:5" ht="12.75" customHeight="1">
      <c r="A710" s="2"/>
      <c r="E710" s="3"/>
    </row>
    <row r="711" spans="1:5" ht="12.75" customHeight="1">
      <c r="A711" s="2"/>
      <c r="E711" s="3"/>
    </row>
    <row r="712" spans="1:5" ht="12.75" customHeight="1">
      <c r="A712" s="2"/>
      <c r="E712" s="3"/>
    </row>
    <row r="713" spans="1:5" ht="12.75" customHeight="1">
      <c r="A713" s="2"/>
      <c r="E713" s="3"/>
    </row>
    <row r="714" spans="1:5" ht="12.75" customHeight="1">
      <c r="A714" s="2"/>
      <c r="E714" s="3"/>
    </row>
    <row r="715" spans="1:5" ht="12.75" customHeight="1">
      <c r="A715" s="2"/>
      <c r="E715" s="3"/>
    </row>
    <row r="716" spans="1:5" ht="12.75" customHeight="1">
      <c r="A716" s="2"/>
      <c r="E716" s="3"/>
    </row>
    <row r="717" spans="1:5" ht="12.75" customHeight="1">
      <c r="A717" s="2"/>
      <c r="E717" s="3"/>
    </row>
    <row r="718" spans="1:5" ht="12.75" customHeight="1">
      <c r="A718" s="2"/>
      <c r="E718" s="3"/>
    </row>
    <row r="719" spans="1:5" ht="12.75" customHeight="1">
      <c r="A719" s="2"/>
      <c r="E719" s="3"/>
    </row>
    <row r="720" spans="1:5" ht="12.75" customHeight="1">
      <c r="A720" s="2"/>
      <c r="E720" s="3"/>
    </row>
    <row r="721" spans="1:5" ht="12.75" customHeight="1">
      <c r="A721" s="2"/>
      <c r="E721" s="3"/>
    </row>
    <row r="722" spans="1:5" ht="12.75" customHeight="1">
      <c r="A722" s="2"/>
      <c r="E722" s="3"/>
    </row>
    <row r="723" spans="1:5" ht="12.75" customHeight="1">
      <c r="A723" s="2"/>
      <c r="E723" s="3"/>
    </row>
    <row r="724" spans="1:5" ht="12.75" customHeight="1">
      <c r="A724" s="2"/>
      <c r="E724" s="3"/>
    </row>
    <row r="725" spans="1:5" ht="12.75" customHeight="1">
      <c r="A725" s="2"/>
      <c r="E725" s="3"/>
    </row>
    <row r="726" spans="1:5" ht="12.75" customHeight="1">
      <c r="A726" s="2"/>
      <c r="E726" s="3"/>
    </row>
    <row r="727" spans="1:5" ht="12.75" customHeight="1">
      <c r="A727" s="2"/>
      <c r="E727" s="3"/>
    </row>
    <row r="728" spans="1:5" ht="12.75" customHeight="1">
      <c r="A728" s="2"/>
      <c r="E728" s="3"/>
    </row>
    <row r="729" spans="1:5" ht="12.75" customHeight="1">
      <c r="A729" s="2"/>
      <c r="E729" s="3"/>
    </row>
    <row r="730" spans="1:5" ht="12.75" customHeight="1">
      <c r="A730" s="2"/>
      <c r="E730" s="3"/>
    </row>
    <row r="731" spans="1:5" ht="12.75" customHeight="1">
      <c r="A731" s="2"/>
      <c r="E731" s="3"/>
    </row>
    <row r="732" spans="1:5" ht="12.75" customHeight="1">
      <c r="A732" s="2"/>
      <c r="E732" s="3"/>
    </row>
    <row r="733" spans="1:5" ht="12.75" customHeight="1">
      <c r="A733" s="2"/>
      <c r="E733" s="3"/>
    </row>
    <row r="734" spans="1:5" ht="12.75" customHeight="1">
      <c r="A734" s="2"/>
      <c r="E734" s="3"/>
    </row>
    <row r="735" spans="1:5" ht="12.75" customHeight="1">
      <c r="A735" s="2"/>
      <c r="E735" s="3"/>
    </row>
    <row r="736" spans="1:5" ht="12.75" customHeight="1">
      <c r="A736" s="2"/>
      <c r="E736" s="3"/>
    </row>
    <row r="737" spans="1:5" ht="12.75" customHeight="1">
      <c r="A737" s="2"/>
      <c r="E737" s="3"/>
    </row>
    <row r="738" spans="1:5" ht="12.75" customHeight="1">
      <c r="A738" s="2"/>
      <c r="E738" s="3"/>
    </row>
    <row r="739" spans="1:5" ht="12.75" customHeight="1">
      <c r="A739" s="2"/>
      <c r="E739" s="3"/>
    </row>
    <row r="740" spans="1:5" ht="12.75" customHeight="1">
      <c r="A740" s="2"/>
      <c r="E740" s="3"/>
    </row>
    <row r="741" spans="1:5" ht="12.75" customHeight="1">
      <c r="A741" s="2"/>
      <c r="E741" s="3"/>
    </row>
    <row r="742" spans="1:5" ht="12.75" customHeight="1">
      <c r="A742" s="2"/>
      <c r="E742" s="3"/>
    </row>
    <row r="743" spans="1:5" ht="12.75" customHeight="1">
      <c r="A743" s="2"/>
      <c r="E743" s="3"/>
    </row>
    <row r="744" spans="1:5" ht="12.75" customHeight="1">
      <c r="A744" s="2"/>
      <c r="E744" s="3"/>
    </row>
    <row r="745" spans="1:5" ht="12.75" customHeight="1">
      <c r="A745" s="2"/>
      <c r="E745" s="3"/>
    </row>
    <row r="746" spans="1:5" ht="12.75" customHeight="1">
      <c r="A746" s="2"/>
      <c r="E746" s="3"/>
    </row>
    <row r="747" spans="1:5" ht="12.75" customHeight="1">
      <c r="A747" s="2"/>
      <c r="E747" s="3"/>
    </row>
    <row r="748" spans="1:5" ht="12.75" customHeight="1">
      <c r="A748" s="2"/>
      <c r="E748" s="3"/>
    </row>
    <row r="749" spans="1:5" ht="12.75" customHeight="1">
      <c r="A749" s="2"/>
      <c r="E749" s="3"/>
    </row>
    <row r="750" spans="1:5" ht="12.75" customHeight="1">
      <c r="A750" s="2"/>
      <c r="E750" s="3"/>
    </row>
    <row r="751" spans="1:5" ht="12.75" customHeight="1">
      <c r="A751" s="2"/>
      <c r="E751" s="3"/>
    </row>
    <row r="752" spans="1:5" ht="12.75" customHeight="1">
      <c r="A752" s="2"/>
      <c r="E752" s="3"/>
    </row>
    <row r="753" spans="1:5" ht="12.75" customHeight="1">
      <c r="A753" s="2"/>
      <c r="E753" s="3"/>
    </row>
    <row r="754" spans="1:5" ht="12.75" customHeight="1">
      <c r="A754" s="2"/>
      <c r="E754" s="3"/>
    </row>
    <row r="755" spans="1:5" ht="12.75" customHeight="1">
      <c r="A755" s="2"/>
      <c r="E755" s="3"/>
    </row>
    <row r="756" spans="1:5" ht="12.75" customHeight="1">
      <c r="A756" s="2"/>
      <c r="E756" s="3"/>
    </row>
    <row r="757" spans="1:5" ht="12.75" customHeight="1">
      <c r="A757" s="2"/>
      <c r="E757" s="3"/>
    </row>
    <row r="758" spans="1:5" ht="12.75" customHeight="1">
      <c r="A758" s="2"/>
      <c r="E758" s="3"/>
    </row>
    <row r="759" spans="1:5" ht="12.75" customHeight="1">
      <c r="A759" s="2"/>
      <c r="E759" s="3"/>
    </row>
    <row r="760" spans="1:5" ht="12.75" customHeight="1">
      <c r="A760" s="2"/>
      <c r="E760" s="3"/>
    </row>
    <row r="761" spans="1:5" ht="12.75" customHeight="1">
      <c r="A761" s="2"/>
      <c r="E761" s="3"/>
    </row>
    <row r="762" spans="1:5" ht="12.75" customHeight="1">
      <c r="A762" s="2"/>
      <c r="E762" s="3"/>
    </row>
    <row r="763" spans="1:5" ht="12.75" customHeight="1">
      <c r="A763" s="2"/>
      <c r="E763" s="3"/>
    </row>
    <row r="764" spans="1:5" ht="12.75" customHeight="1">
      <c r="A764" s="2"/>
      <c r="E764" s="3"/>
    </row>
    <row r="765" spans="1:5" ht="12.75" customHeight="1">
      <c r="A765" s="2"/>
      <c r="E765" s="3"/>
    </row>
    <row r="766" spans="1:5" ht="12.75" customHeight="1">
      <c r="A766" s="2"/>
      <c r="E766" s="3"/>
    </row>
    <row r="767" spans="1:5" ht="12.75" customHeight="1">
      <c r="A767" s="2"/>
      <c r="E767" s="3"/>
    </row>
    <row r="768" spans="1:5" ht="12.75" customHeight="1">
      <c r="A768" s="2"/>
      <c r="E768" s="3"/>
    </row>
    <row r="769" spans="1:5" ht="12.75" customHeight="1">
      <c r="A769" s="2"/>
      <c r="E769" s="3"/>
    </row>
    <row r="770" spans="1:5" ht="12.75" customHeight="1">
      <c r="A770" s="2"/>
      <c r="E770" s="3"/>
    </row>
    <row r="771" spans="1:5" ht="12.75" customHeight="1">
      <c r="A771" s="2"/>
      <c r="E771" s="3"/>
    </row>
    <row r="772" spans="1:5" ht="12.75" customHeight="1">
      <c r="A772" s="2"/>
      <c r="E772" s="3"/>
    </row>
    <row r="773" spans="1:5" ht="12.75" customHeight="1">
      <c r="A773" s="2"/>
      <c r="E773" s="3"/>
    </row>
    <row r="774" spans="1:5" ht="12.75" customHeight="1">
      <c r="A774" s="2"/>
      <c r="E774" s="3"/>
    </row>
    <row r="775" spans="1:5" ht="12.75" customHeight="1">
      <c r="A775" s="2"/>
      <c r="E775" s="3"/>
    </row>
    <row r="776" spans="1:5" ht="12.75" customHeight="1">
      <c r="A776" s="2"/>
      <c r="E776" s="3"/>
    </row>
    <row r="777" spans="1:5" ht="12.75" customHeight="1">
      <c r="A777" s="2"/>
      <c r="E777" s="3"/>
    </row>
    <row r="778" spans="1:5" ht="12.75" customHeight="1">
      <c r="A778" s="2"/>
      <c r="E778" s="3"/>
    </row>
    <row r="779" spans="1:5" ht="12.75" customHeight="1">
      <c r="A779" s="2"/>
      <c r="E779" s="3"/>
    </row>
    <row r="780" spans="1:5" ht="12.75" customHeight="1">
      <c r="A780" s="2"/>
      <c r="E780" s="3"/>
    </row>
    <row r="781" spans="1:5" ht="12.75" customHeight="1">
      <c r="A781" s="2"/>
      <c r="E781" s="3"/>
    </row>
    <row r="782" spans="1:5" ht="12.75" customHeight="1">
      <c r="A782" s="2"/>
      <c r="E782" s="3"/>
    </row>
    <row r="783" spans="1:5" ht="12.75" customHeight="1">
      <c r="A783" s="2"/>
      <c r="E783" s="3"/>
    </row>
    <row r="784" spans="1:5" ht="12.75" customHeight="1">
      <c r="A784" s="2"/>
      <c r="E784" s="3"/>
    </row>
    <row r="785" spans="1:5" ht="12.75" customHeight="1">
      <c r="A785" s="2"/>
      <c r="E785" s="3"/>
    </row>
    <row r="786" spans="1:5" ht="12.75" customHeight="1">
      <c r="A786" s="2"/>
      <c r="E786" s="3"/>
    </row>
    <row r="787" spans="1:5" ht="12.75" customHeight="1">
      <c r="A787" s="2"/>
      <c r="E787" s="3"/>
    </row>
    <row r="788" spans="1:5" ht="12.75" customHeight="1">
      <c r="A788" s="2"/>
      <c r="E788" s="3"/>
    </row>
    <row r="789" spans="1:5" ht="12.75" customHeight="1">
      <c r="A789" s="2"/>
      <c r="E789" s="3"/>
    </row>
    <row r="790" spans="1:5" ht="12.75" customHeight="1">
      <c r="A790" s="2"/>
      <c r="E790" s="3"/>
    </row>
    <row r="791" spans="1:5" ht="12.75" customHeight="1">
      <c r="A791" s="2"/>
      <c r="E791" s="3"/>
    </row>
    <row r="792" spans="1:5" ht="12.75" customHeight="1">
      <c r="A792" s="2"/>
      <c r="E792" s="3"/>
    </row>
    <row r="793" spans="1:5" ht="12.75" customHeight="1">
      <c r="A793" s="2"/>
      <c r="E793" s="3"/>
    </row>
    <row r="794" spans="1:5" ht="12.75" customHeight="1">
      <c r="A794" s="2"/>
      <c r="E794" s="3"/>
    </row>
    <row r="795" spans="1:5" ht="12.75" customHeight="1">
      <c r="A795" s="2"/>
      <c r="E795" s="3"/>
    </row>
    <row r="796" spans="1:5" ht="12.75" customHeight="1">
      <c r="A796" s="2"/>
      <c r="E796" s="3"/>
    </row>
    <row r="797" spans="1:5" ht="12.75" customHeight="1">
      <c r="A797" s="2"/>
      <c r="E797" s="3"/>
    </row>
    <row r="798" spans="1:5" ht="12.75" customHeight="1">
      <c r="A798" s="2"/>
      <c r="E798" s="3"/>
    </row>
    <row r="799" spans="1:5" ht="12.75" customHeight="1">
      <c r="A799" s="2"/>
      <c r="E799" s="3"/>
    </row>
    <row r="800" spans="1:5" ht="12.75" customHeight="1">
      <c r="A800" s="2"/>
      <c r="E800" s="3"/>
    </row>
    <row r="801" spans="1:5" ht="12.75" customHeight="1">
      <c r="A801" s="2"/>
      <c r="E801" s="3"/>
    </row>
    <row r="802" spans="1:5" ht="12.75" customHeight="1">
      <c r="A802" s="2"/>
      <c r="E802" s="3"/>
    </row>
    <row r="803" spans="1:5" ht="12.75" customHeight="1">
      <c r="A803" s="2"/>
      <c r="E803" s="3"/>
    </row>
    <row r="804" spans="1:5" ht="12.75" customHeight="1">
      <c r="A804" s="2"/>
      <c r="E804" s="3"/>
    </row>
    <row r="805" spans="1:5" ht="12.75" customHeight="1">
      <c r="A805" s="2"/>
      <c r="E805" s="3"/>
    </row>
    <row r="806" spans="1:5" ht="12.75" customHeight="1">
      <c r="A806" s="2"/>
      <c r="E806" s="3"/>
    </row>
    <row r="807" spans="1:5" ht="12.75" customHeight="1">
      <c r="A807" s="2"/>
      <c r="E807" s="3"/>
    </row>
    <row r="808" spans="1:5" ht="12.75" customHeight="1">
      <c r="A808" s="2"/>
      <c r="E808" s="3"/>
    </row>
    <row r="809" spans="1:5" ht="12.75" customHeight="1">
      <c r="A809" s="2"/>
      <c r="E809" s="3"/>
    </row>
    <row r="810" spans="1:5" ht="12.75" customHeight="1">
      <c r="A810" s="2"/>
      <c r="E810" s="3"/>
    </row>
    <row r="811" spans="1:5" ht="12.75" customHeight="1">
      <c r="A811" s="2"/>
      <c r="E811" s="3"/>
    </row>
    <row r="812" spans="1:5" ht="12.75" customHeight="1">
      <c r="A812" s="2"/>
      <c r="E812" s="3"/>
    </row>
    <row r="813" spans="1:5" ht="12.75" customHeight="1">
      <c r="A813" s="2"/>
      <c r="E813" s="3"/>
    </row>
    <row r="814" spans="1:5" ht="12.75" customHeight="1">
      <c r="A814" s="2"/>
      <c r="E814" s="3"/>
    </row>
    <row r="815" spans="1:5" ht="12.75" customHeight="1">
      <c r="A815" s="2"/>
      <c r="E815" s="3"/>
    </row>
    <row r="816" spans="1:5" ht="12.75" customHeight="1">
      <c r="A816" s="2"/>
      <c r="E816" s="3"/>
    </row>
    <row r="817" spans="1:5" ht="12.75" customHeight="1">
      <c r="A817" s="2"/>
      <c r="E817" s="3"/>
    </row>
    <row r="818" spans="1:5" ht="12.75" customHeight="1">
      <c r="A818" s="2"/>
      <c r="E818" s="3"/>
    </row>
    <row r="819" spans="1:5" ht="12.75" customHeight="1">
      <c r="A819" s="2"/>
      <c r="E819" s="3"/>
    </row>
    <row r="820" spans="1:5" ht="12.75" customHeight="1">
      <c r="A820" s="2"/>
      <c r="E820" s="3"/>
    </row>
    <row r="821" spans="1:5" ht="12.75" customHeight="1">
      <c r="A821" s="2"/>
      <c r="E821" s="3"/>
    </row>
    <row r="822" spans="1:5" ht="12.75" customHeight="1">
      <c r="A822" s="2"/>
      <c r="E822" s="3"/>
    </row>
    <row r="823" spans="1:5" ht="12.75" customHeight="1">
      <c r="A823" s="2"/>
      <c r="E823" s="3"/>
    </row>
    <row r="824" spans="1:5" ht="12.75" customHeight="1">
      <c r="A824" s="2"/>
      <c r="E824" s="3"/>
    </row>
    <row r="825" spans="1:5" ht="12.75" customHeight="1">
      <c r="A825" s="2"/>
      <c r="E825" s="3"/>
    </row>
    <row r="826" spans="1:5" ht="12.75" customHeight="1">
      <c r="A826" s="2"/>
      <c r="E826" s="3"/>
    </row>
    <row r="827" spans="1:5" ht="12.75" customHeight="1">
      <c r="A827" s="2"/>
      <c r="E827" s="3"/>
    </row>
    <row r="828" spans="1:5" ht="12.75" customHeight="1">
      <c r="A828" s="2"/>
      <c r="E828" s="3"/>
    </row>
    <row r="829" spans="1:5" ht="12.75" customHeight="1">
      <c r="A829" s="2"/>
      <c r="E829" s="3"/>
    </row>
    <row r="830" spans="1:5" ht="12.75" customHeight="1">
      <c r="A830" s="2"/>
      <c r="E830" s="3"/>
    </row>
    <row r="831" spans="1:5" ht="12.75" customHeight="1">
      <c r="A831" s="2"/>
      <c r="E831" s="3"/>
    </row>
    <row r="832" spans="1:5" ht="12.75" customHeight="1">
      <c r="A832" s="2"/>
      <c r="E832" s="3"/>
    </row>
    <row r="833" spans="1:5" ht="12.75" customHeight="1">
      <c r="A833" s="2"/>
      <c r="E833" s="3"/>
    </row>
    <row r="834" spans="1:5" ht="12.75" customHeight="1">
      <c r="A834" s="2"/>
      <c r="E834" s="3"/>
    </row>
    <row r="835" spans="1:5" ht="12.75" customHeight="1">
      <c r="A835" s="2"/>
      <c r="E835" s="3"/>
    </row>
    <row r="836" spans="1:5" ht="12.75" customHeight="1">
      <c r="A836" s="2"/>
      <c r="E836" s="3"/>
    </row>
    <row r="837" spans="1:5" ht="12.75" customHeight="1">
      <c r="A837" s="2"/>
      <c r="E837" s="3"/>
    </row>
    <row r="838" spans="1:5" ht="12.75" customHeight="1">
      <c r="A838" s="2"/>
      <c r="E838" s="3"/>
    </row>
    <row r="839" spans="1:5" ht="12.75" customHeight="1">
      <c r="A839" s="2"/>
      <c r="E839" s="3"/>
    </row>
    <row r="840" spans="1:5" ht="12.75" customHeight="1">
      <c r="A840" s="2"/>
      <c r="E840" s="3"/>
    </row>
    <row r="841" spans="1:5" ht="12.75" customHeight="1">
      <c r="A841" s="2"/>
      <c r="E841" s="3"/>
    </row>
    <row r="842" spans="1:5" ht="12.75" customHeight="1">
      <c r="A842" s="2"/>
      <c r="E842" s="3"/>
    </row>
    <row r="843" spans="1:5" ht="12.75" customHeight="1">
      <c r="A843" s="2"/>
      <c r="E843" s="3"/>
    </row>
    <row r="844" spans="1:5" ht="12.75" customHeight="1">
      <c r="A844" s="2"/>
      <c r="E844" s="3"/>
    </row>
    <row r="845" spans="1:5" ht="12.75" customHeight="1">
      <c r="A845" s="2"/>
      <c r="E845" s="3"/>
    </row>
    <row r="846" spans="1:5" ht="12.75" customHeight="1">
      <c r="A846" s="2"/>
      <c r="E846" s="3"/>
    </row>
    <row r="847" spans="1:5" ht="12.75" customHeight="1">
      <c r="A847" s="2"/>
      <c r="E847" s="3"/>
    </row>
    <row r="848" spans="1:5" ht="12.75" customHeight="1">
      <c r="A848" s="2"/>
      <c r="E848" s="3"/>
    </row>
    <row r="849" spans="1:5" ht="12.75" customHeight="1">
      <c r="A849" s="2"/>
      <c r="E849" s="3"/>
    </row>
    <row r="850" spans="1:5" ht="12.75" customHeight="1">
      <c r="A850" s="2"/>
      <c r="E850" s="3"/>
    </row>
    <row r="851" spans="1:5" ht="12.75" customHeight="1">
      <c r="A851" s="2"/>
      <c r="E851" s="3"/>
    </row>
    <row r="852" spans="1:5" ht="12.75" customHeight="1">
      <c r="A852" s="2"/>
      <c r="E852" s="3"/>
    </row>
    <row r="853" spans="1:5" ht="12.75" customHeight="1">
      <c r="A853" s="2"/>
      <c r="E853" s="3"/>
    </row>
    <row r="854" spans="1:5" ht="12.75" customHeight="1">
      <c r="A854" s="2"/>
      <c r="E854" s="3"/>
    </row>
    <row r="855" spans="1:5" ht="12.75" customHeight="1">
      <c r="A855" s="2"/>
      <c r="E855" s="3"/>
    </row>
    <row r="856" spans="1:5" ht="12.75" customHeight="1">
      <c r="A856" s="2"/>
      <c r="E856" s="3"/>
    </row>
    <row r="857" spans="1:5" ht="12.75" customHeight="1">
      <c r="A857" s="2"/>
      <c r="E857" s="3"/>
    </row>
    <row r="858" spans="1:5" ht="12.75" customHeight="1">
      <c r="A858" s="2"/>
      <c r="E858" s="3"/>
    </row>
    <row r="859" spans="1:5" ht="12.75" customHeight="1">
      <c r="A859" s="2"/>
      <c r="E859" s="3"/>
    </row>
    <row r="860" spans="1:5" ht="12.75" customHeight="1">
      <c r="A860" s="2"/>
      <c r="E860" s="3"/>
    </row>
    <row r="861" spans="1:5" ht="12.75" customHeight="1">
      <c r="A861" s="2"/>
      <c r="E861" s="3"/>
    </row>
    <row r="862" spans="1:5" ht="12.75" customHeight="1">
      <c r="A862" s="2"/>
      <c r="E862" s="3"/>
    </row>
    <row r="863" spans="1:5" ht="12.75" customHeight="1">
      <c r="A863" s="2"/>
      <c r="E863" s="3"/>
    </row>
    <row r="864" spans="1:5" ht="12.75" customHeight="1">
      <c r="A864" s="2"/>
      <c r="E864" s="3"/>
    </row>
    <row r="865" spans="1:5" ht="12.75" customHeight="1">
      <c r="A865" s="2"/>
      <c r="E865" s="3"/>
    </row>
    <row r="866" spans="1:5" ht="12.75" customHeight="1">
      <c r="A866" s="2"/>
      <c r="E866" s="3"/>
    </row>
    <row r="867" spans="1:5" ht="12.75" customHeight="1">
      <c r="A867" s="2"/>
      <c r="E867" s="3"/>
    </row>
    <row r="868" spans="1:5" ht="12.75" customHeight="1">
      <c r="A868" s="2"/>
      <c r="E868" s="3"/>
    </row>
    <row r="869" spans="1:5" ht="12.75" customHeight="1">
      <c r="A869" s="2"/>
      <c r="E869" s="3"/>
    </row>
    <row r="870" spans="1:5" ht="12.75" customHeight="1">
      <c r="A870" s="2"/>
      <c r="E870" s="3"/>
    </row>
    <row r="871" spans="1:5" ht="12.75" customHeight="1">
      <c r="A871" s="2"/>
      <c r="E871" s="3"/>
    </row>
    <row r="872" spans="1:5" ht="12.75" customHeight="1">
      <c r="A872" s="2"/>
      <c r="E872" s="3"/>
    </row>
    <row r="873" spans="1:5" ht="12.75" customHeight="1">
      <c r="A873" s="2"/>
      <c r="E873" s="3"/>
    </row>
    <row r="874" spans="1:5" ht="12.75" customHeight="1">
      <c r="A874" s="2"/>
      <c r="E874" s="3"/>
    </row>
    <row r="875" spans="1:5" ht="12.75" customHeight="1">
      <c r="A875" s="2"/>
      <c r="E875" s="3"/>
    </row>
    <row r="876" spans="1:5" ht="12.75" customHeight="1">
      <c r="A876" s="2"/>
      <c r="E876" s="3"/>
    </row>
    <row r="877" spans="1:5" ht="12.75" customHeight="1">
      <c r="A877" s="2"/>
      <c r="E877" s="3"/>
    </row>
    <row r="878" spans="1:5" ht="12.75" customHeight="1">
      <c r="A878" s="2"/>
      <c r="E878" s="3"/>
    </row>
    <row r="879" spans="1:5" ht="12.75" customHeight="1">
      <c r="A879" s="2"/>
      <c r="E879" s="3"/>
    </row>
    <row r="880" spans="1:5" ht="12.75" customHeight="1">
      <c r="A880" s="2"/>
      <c r="E880" s="3"/>
    </row>
    <row r="881" spans="1:5" ht="12.75" customHeight="1">
      <c r="A881" s="2"/>
      <c r="E881" s="3"/>
    </row>
    <row r="882" spans="1:5" ht="12.75" customHeight="1">
      <c r="A882" s="2"/>
      <c r="E882" s="3"/>
    </row>
    <row r="883" spans="1:5" ht="12.75" customHeight="1">
      <c r="A883" s="2"/>
      <c r="E883" s="3"/>
    </row>
    <row r="884" spans="1:5" ht="12.75" customHeight="1">
      <c r="A884" s="2"/>
      <c r="E884" s="3"/>
    </row>
    <row r="885" spans="1:5" ht="12.75" customHeight="1">
      <c r="A885" s="2"/>
      <c r="E885" s="3"/>
    </row>
    <row r="886" spans="1:5" ht="12.75" customHeight="1">
      <c r="A886" s="2"/>
      <c r="E886" s="3"/>
    </row>
    <row r="887" spans="1:5" ht="12.75" customHeight="1">
      <c r="A887" s="2"/>
      <c r="E887" s="3"/>
    </row>
    <row r="888" spans="1:5" ht="12.75" customHeight="1">
      <c r="A888" s="2"/>
      <c r="E888" s="3"/>
    </row>
    <row r="889" spans="1:5" ht="12.75" customHeight="1">
      <c r="A889" s="2"/>
      <c r="E889" s="3"/>
    </row>
    <row r="890" spans="1:5" ht="12.75" customHeight="1">
      <c r="A890" s="2"/>
      <c r="E890" s="3"/>
    </row>
    <row r="891" spans="1:5" ht="12.75" customHeight="1">
      <c r="A891" s="2"/>
      <c r="E891" s="3"/>
    </row>
    <row r="892" spans="1:5" ht="12.75" customHeight="1">
      <c r="A892" s="2"/>
      <c r="E892" s="3"/>
    </row>
    <row r="893" spans="1:5" ht="12.75" customHeight="1">
      <c r="A893" s="2"/>
      <c r="E893" s="3"/>
    </row>
    <row r="894" spans="1:5" ht="12.75" customHeight="1">
      <c r="A894" s="2"/>
      <c r="E894" s="3"/>
    </row>
    <row r="895" spans="1:5" ht="12.75" customHeight="1">
      <c r="A895" s="2"/>
      <c r="E895" s="3"/>
    </row>
    <row r="896" spans="1:5" ht="12.75" customHeight="1">
      <c r="A896" s="2"/>
      <c r="E896" s="3"/>
    </row>
    <row r="897" spans="1:5" ht="12.75" customHeight="1">
      <c r="A897" s="2"/>
      <c r="E897" s="3"/>
    </row>
    <row r="898" spans="1:5" ht="12.75" customHeight="1">
      <c r="A898" s="2"/>
      <c r="E898" s="3"/>
    </row>
    <row r="899" spans="1:5" ht="12.75" customHeight="1">
      <c r="A899" s="2"/>
      <c r="E899" s="3"/>
    </row>
    <row r="900" spans="1:5" ht="12.75" customHeight="1">
      <c r="A900" s="2"/>
      <c r="E900" s="3"/>
    </row>
    <row r="901" spans="1:5" ht="12.75" customHeight="1">
      <c r="A901" s="2"/>
      <c r="E901" s="3"/>
    </row>
    <row r="902" spans="1:5" ht="12.75" customHeight="1">
      <c r="A902" s="2"/>
      <c r="E902" s="3"/>
    </row>
    <row r="903" spans="1:5" ht="12.75" customHeight="1">
      <c r="A903" s="2"/>
      <c r="E903" s="3"/>
    </row>
    <row r="904" spans="1:5" ht="12.75" customHeight="1">
      <c r="A904" s="2"/>
      <c r="E904" s="3"/>
    </row>
    <row r="905" spans="1:5" ht="12.75" customHeight="1">
      <c r="A905" s="2"/>
      <c r="E905" s="3"/>
    </row>
    <row r="906" spans="1:5" ht="12.75" customHeight="1">
      <c r="A906" s="2"/>
      <c r="E906" s="3"/>
    </row>
    <row r="907" spans="1:5" ht="12.75" customHeight="1">
      <c r="A907" s="2"/>
      <c r="E907" s="3"/>
    </row>
    <row r="908" spans="1:5" ht="12.75" customHeight="1">
      <c r="A908" s="2"/>
      <c r="E908" s="3"/>
    </row>
    <row r="909" spans="1:5" ht="12.75" customHeight="1">
      <c r="A909" s="2"/>
      <c r="E909" s="3"/>
    </row>
    <row r="910" spans="1:5" ht="12.75" customHeight="1">
      <c r="A910" s="2"/>
      <c r="E910" s="3"/>
    </row>
    <row r="911" spans="1:5" ht="12.75" customHeight="1">
      <c r="A911" s="2"/>
      <c r="E911" s="3"/>
    </row>
    <row r="912" spans="1:5" ht="12.75" customHeight="1">
      <c r="A912" s="2"/>
      <c r="E912" s="3"/>
    </row>
    <row r="913" spans="1:5" ht="12.75" customHeight="1">
      <c r="A913" s="2"/>
      <c r="E913" s="3"/>
    </row>
    <row r="914" spans="1:5" ht="12.75" customHeight="1">
      <c r="A914" s="2"/>
      <c r="E914" s="3"/>
    </row>
    <row r="915" spans="1:5" ht="12.75" customHeight="1">
      <c r="A915" s="2"/>
      <c r="E915" s="3"/>
    </row>
    <row r="916" spans="1:5" ht="12.75" customHeight="1">
      <c r="A916" s="2"/>
      <c r="E916" s="3"/>
    </row>
    <row r="917" spans="1:5" ht="12.75" customHeight="1">
      <c r="A917" s="2"/>
      <c r="E917" s="3"/>
    </row>
    <row r="918" spans="1:5" ht="12.75" customHeight="1">
      <c r="A918" s="2"/>
      <c r="E918" s="3"/>
    </row>
    <row r="919" spans="1:5" ht="12.75" customHeight="1">
      <c r="A919" s="2"/>
      <c r="E919" s="3"/>
    </row>
    <row r="920" spans="1:5" ht="12.75" customHeight="1">
      <c r="A920" s="2"/>
      <c r="E920" s="3"/>
    </row>
    <row r="921" spans="1:5" ht="12.75" customHeight="1">
      <c r="A921" s="2"/>
      <c r="E921" s="3"/>
    </row>
    <row r="922" spans="1:5" ht="12.75" customHeight="1">
      <c r="A922" s="2"/>
      <c r="E922" s="3"/>
    </row>
    <row r="923" spans="1:5" ht="12.75" customHeight="1">
      <c r="A923" s="2"/>
      <c r="E923" s="3"/>
    </row>
    <row r="924" spans="1:5" ht="12.75" customHeight="1">
      <c r="A924" s="2"/>
      <c r="E924" s="3"/>
    </row>
    <row r="925" spans="1:5" ht="12.75" customHeight="1">
      <c r="A925" s="2"/>
      <c r="E925" s="3"/>
    </row>
    <row r="926" spans="1:5" ht="12.75" customHeight="1">
      <c r="A926" s="2"/>
      <c r="E926" s="3"/>
    </row>
    <row r="927" spans="1:5" ht="12.75" customHeight="1">
      <c r="A927" s="2"/>
      <c r="E927" s="3"/>
    </row>
    <row r="928" spans="1:5" ht="12.75" customHeight="1">
      <c r="A928" s="2"/>
      <c r="E928" s="3"/>
    </row>
    <row r="929" spans="1:5" ht="12.75" customHeight="1">
      <c r="A929" s="2"/>
      <c r="E929" s="3"/>
    </row>
    <row r="930" spans="1:5" ht="12.75" customHeight="1">
      <c r="A930" s="2"/>
      <c r="E930" s="3"/>
    </row>
    <row r="931" spans="1:5" ht="12.75" customHeight="1">
      <c r="A931" s="2"/>
      <c r="E931" s="3"/>
    </row>
    <row r="932" spans="1:5" ht="12.75" customHeight="1">
      <c r="A932" s="2"/>
      <c r="E932" s="3"/>
    </row>
    <row r="933" spans="1:5" ht="12.75" customHeight="1">
      <c r="A933" s="2"/>
      <c r="E933" s="3"/>
    </row>
    <row r="934" spans="1:5" ht="12.75" customHeight="1">
      <c r="A934" s="2"/>
      <c r="E934" s="3"/>
    </row>
    <row r="935" spans="1:5" ht="12.75" customHeight="1">
      <c r="A935" s="2"/>
      <c r="E935" s="3"/>
    </row>
    <row r="936" spans="1:5" ht="12.75" customHeight="1">
      <c r="A936" s="2"/>
      <c r="E936" s="3"/>
    </row>
    <row r="937" spans="1:5" ht="12.75" customHeight="1">
      <c r="A937" s="2"/>
      <c r="E937" s="3"/>
    </row>
    <row r="938" spans="1:5" ht="12.75" customHeight="1">
      <c r="A938" s="2"/>
      <c r="E938" s="3"/>
    </row>
    <row r="939" spans="1:5" ht="12.75" customHeight="1">
      <c r="A939" s="2"/>
      <c r="E939" s="3"/>
    </row>
    <row r="940" spans="1:5" ht="12.75" customHeight="1">
      <c r="A940" s="2"/>
      <c r="E940" s="3"/>
    </row>
    <row r="941" spans="1:5" ht="12.75" customHeight="1">
      <c r="A941" s="2"/>
      <c r="E941" s="3"/>
    </row>
    <row r="942" spans="1:5" ht="12.75" customHeight="1">
      <c r="A942" s="2"/>
      <c r="E942" s="3"/>
    </row>
    <row r="943" spans="1:5" ht="12.75" customHeight="1">
      <c r="A943" s="2"/>
      <c r="E943" s="3"/>
    </row>
    <row r="944" spans="1:5" ht="12.75" customHeight="1">
      <c r="A944" s="2"/>
      <c r="E944" s="3"/>
    </row>
    <row r="945" spans="1:5" ht="12.75" customHeight="1">
      <c r="A945" s="2"/>
      <c r="E945" s="3"/>
    </row>
    <row r="946" spans="1:5" ht="12.75" customHeight="1">
      <c r="A946" s="2"/>
      <c r="E946" s="3"/>
    </row>
    <row r="947" spans="1:5" ht="12.75" customHeight="1">
      <c r="A947" s="2"/>
      <c r="E947" s="3"/>
    </row>
    <row r="948" spans="1:5" ht="12.75" customHeight="1">
      <c r="A948" s="2"/>
      <c r="E948" s="3"/>
    </row>
    <row r="949" spans="1:5" ht="12.75" customHeight="1">
      <c r="A949" s="2"/>
      <c r="E949" s="3"/>
    </row>
    <row r="950" spans="1:5" ht="12.75" customHeight="1">
      <c r="A950" s="2"/>
      <c r="E950" s="3"/>
    </row>
    <row r="951" spans="1:5" ht="12.75" customHeight="1">
      <c r="A951" s="2"/>
      <c r="E951" s="3"/>
    </row>
    <row r="952" spans="1:5" ht="12.75" customHeight="1">
      <c r="A952" s="2"/>
      <c r="E952" s="3"/>
    </row>
    <row r="953" spans="1:5" ht="12.75" customHeight="1">
      <c r="A953" s="2"/>
      <c r="E953" s="3"/>
    </row>
    <row r="954" spans="1:5" ht="12.75" customHeight="1">
      <c r="A954" s="2"/>
      <c r="E954" s="3"/>
    </row>
    <row r="955" spans="1:5" ht="12.75" customHeight="1">
      <c r="A955" s="2"/>
      <c r="E955" s="3"/>
    </row>
    <row r="956" spans="1:5" ht="12.75" customHeight="1">
      <c r="A956" s="2"/>
      <c r="E956" s="3"/>
    </row>
    <row r="957" spans="1:5" ht="12.75" customHeight="1">
      <c r="A957" s="2"/>
      <c r="E957" s="3"/>
    </row>
    <row r="958" spans="1:5" ht="12.75" customHeight="1">
      <c r="A958" s="2"/>
      <c r="E958" s="3"/>
    </row>
    <row r="959" spans="1:5" ht="12.75" customHeight="1">
      <c r="A959" s="2"/>
      <c r="E959" s="3"/>
    </row>
    <row r="960" spans="1:5" ht="12.75" customHeight="1">
      <c r="A960" s="2"/>
      <c r="E960" s="3"/>
    </row>
    <row r="961" spans="1:5" ht="12.75" customHeight="1">
      <c r="A961" s="2"/>
      <c r="E961" s="3"/>
    </row>
    <row r="962" spans="1:5" ht="12.75" customHeight="1">
      <c r="A962" s="2"/>
      <c r="E962" s="3"/>
    </row>
    <row r="963" spans="1:5" ht="12.75" customHeight="1">
      <c r="A963" s="2"/>
      <c r="E963" s="3"/>
    </row>
    <row r="964" spans="1:5" ht="12.75" customHeight="1">
      <c r="A964" s="2"/>
      <c r="E964" s="3"/>
    </row>
    <row r="965" spans="1:5" ht="12.75" customHeight="1">
      <c r="A965" s="2"/>
      <c r="E965" s="3"/>
    </row>
    <row r="966" spans="1:5" ht="12.75" customHeight="1">
      <c r="A966" s="2"/>
      <c r="E966" s="3"/>
    </row>
    <row r="967" spans="1:5" ht="12.75" customHeight="1">
      <c r="A967" s="2"/>
      <c r="E967" s="3"/>
    </row>
    <row r="968" spans="1:5" ht="12.75" customHeight="1">
      <c r="A968" s="2"/>
      <c r="E968" s="3"/>
    </row>
    <row r="969" spans="1:5" ht="12.75" customHeight="1">
      <c r="A969" s="2"/>
      <c r="E969" s="3"/>
    </row>
    <row r="970" spans="1:5" ht="12.75" customHeight="1">
      <c r="A970" s="2"/>
      <c r="E970" s="3"/>
    </row>
    <row r="971" spans="1:5" ht="12.75" customHeight="1">
      <c r="A971" s="2"/>
      <c r="E971" s="3"/>
    </row>
    <row r="972" spans="1:5" ht="12.75" customHeight="1">
      <c r="A972" s="2"/>
      <c r="E972" s="3"/>
    </row>
    <row r="973" spans="1:5" ht="12.75" customHeight="1">
      <c r="A973" s="2"/>
      <c r="E973" s="3"/>
    </row>
    <row r="974" spans="1:5" ht="12.75" customHeight="1">
      <c r="A974" s="2"/>
      <c r="E974" s="3"/>
    </row>
    <row r="975" spans="1:5" ht="12.75" customHeight="1">
      <c r="A975" s="2"/>
      <c r="E975" s="3"/>
    </row>
    <row r="976" spans="1:5" ht="12.75" customHeight="1">
      <c r="A976" s="2"/>
      <c r="E976" s="3"/>
    </row>
    <row r="977" spans="1:5" ht="12.75" customHeight="1">
      <c r="A977" s="2"/>
      <c r="E977" s="3"/>
    </row>
    <row r="978" spans="1:5" ht="12.75" customHeight="1">
      <c r="A978" s="2"/>
      <c r="E978" s="3"/>
    </row>
    <row r="979" spans="1:5" ht="12.75" customHeight="1">
      <c r="A979" s="2"/>
      <c r="E979" s="3"/>
    </row>
    <row r="980" spans="1:5" ht="12.75" customHeight="1">
      <c r="A980" s="2"/>
      <c r="E980" s="3"/>
    </row>
    <row r="981" spans="1:5" ht="12.75" customHeight="1">
      <c r="A981" s="2"/>
      <c r="E981" s="3"/>
    </row>
    <row r="982" spans="1:5" ht="12.75" customHeight="1">
      <c r="A982" s="2"/>
      <c r="E982" s="3"/>
    </row>
    <row r="983" spans="1:5" ht="12.75" customHeight="1">
      <c r="A983" s="2"/>
      <c r="E983" s="3"/>
    </row>
    <row r="984" spans="1:5" ht="12.75" customHeight="1">
      <c r="A984" s="2"/>
      <c r="E984" s="3"/>
    </row>
    <row r="985" spans="1:5" ht="12.75" customHeight="1">
      <c r="A985" s="2"/>
      <c r="E985" s="3"/>
    </row>
    <row r="986" spans="1:5" ht="12.75" customHeight="1">
      <c r="A986" s="2"/>
      <c r="E986" s="3"/>
    </row>
    <row r="987" spans="1:5" ht="12.75" customHeight="1">
      <c r="A987" s="2"/>
      <c r="E987" s="3"/>
    </row>
    <row r="988" spans="1:5" ht="12.75" customHeight="1">
      <c r="A988" s="2"/>
      <c r="E988" s="3"/>
    </row>
    <row r="989" spans="1:5" ht="12.75" customHeight="1">
      <c r="A989" s="2"/>
      <c r="E989" s="3"/>
    </row>
    <row r="990" spans="1:5" ht="12.75" customHeight="1">
      <c r="A990" s="2"/>
      <c r="E990" s="3"/>
    </row>
    <row r="991" spans="1:5" ht="12.75" customHeight="1">
      <c r="A991" s="2"/>
      <c r="E991" s="3"/>
    </row>
    <row r="992" spans="1:5" ht="12.75" customHeight="1">
      <c r="A992" s="2"/>
      <c r="E992" s="3"/>
    </row>
    <row r="993" spans="1:5" ht="12.75" customHeight="1">
      <c r="A993" s="2"/>
      <c r="E993" s="3"/>
    </row>
    <row r="994" spans="1:5" ht="12.75" customHeight="1">
      <c r="A994" s="2"/>
      <c r="E994" s="3"/>
    </row>
    <row r="995" spans="1:5" ht="12.75" customHeight="1">
      <c r="A995" s="2"/>
      <c r="E995" s="3"/>
    </row>
    <row r="996" spans="1:5" ht="12.75" customHeight="1">
      <c r="A996" s="2"/>
      <c r="E996" s="3"/>
    </row>
    <row r="997" spans="1:5" ht="12.75" customHeight="1">
      <c r="A997" s="2"/>
      <c r="E997" s="3"/>
    </row>
    <row r="998" spans="1:5" ht="12.75" customHeight="1">
      <c r="A998" s="2"/>
      <c r="E998" s="3"/>
    </row>
    <row r="999" spans="1:5" ht="12.75" customHeight="1">
      <c r="A999" s="2"/>
      <c r="E999" s="3"/>
    </row>
    <row r="1000" spans="1:5" ht="12.75" customHeight="1">
      <c r="A1000" s="2"/>
      <c r="E1000" s="3"/>
    </row>
  </sheetData>
  <sheetProtection/>
  <mergeCells count="7">
    <mergeCell ref="F14:G14"/>
    <mergeCell ref="H14:I14"/>
    <mergeCell ref="B3:C3"/>
    <mergeCell ref="E3:I3"/>
    <mergeCell ref="F4:G4"/>
    <mergeCell ref="H4:I4"/>
    <mergeCell ref="E13:I13"/>
  </mergeCells>
  <printOptions/>
  <pageMargins left="0.75" right="0.75" top="1" bottom="1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2"/>
  <sheetViews>
    <sheetView showGridLines="0" zoomScalePageLayoutView="0" workbookViewId="0" topLeftCell="A1">
      <selection activeCell="A19" sqref="A19"/>
    </sheetView>
  </sheetViews>
  <sheetFormatPr defaultColWidth="14.421875" defaultRowHeight="15" customHeight="1"/>
  <cols>
    <col min="1" max="1" width="3.7109375" style="123" customWidth="1"/>
    <col min="2" max="2" width="11.8515625" style="122" customWidth="1"/>
    <col min="3" max="3" width="16.140625" style="122" customWidth="1"/>
    <col min="4" max="4" width="36.7109375" style="122" customWidth="1"/>
    <col min="5" max="5" width="12.421875" style="122" customWidth="1"/>
    <col min="6" max="6" width="7.57421875" style="122" customWidth="1"/>
    <col min="7" max="7" width="11.7109375" style="122" customWidth="1"/>
    <col min="8" max="26" width="8.7109375" style="122" customWidth="1"/>
    <col min="27" max="16384" width="14.421875" style="122" customWidth="1"/>
  </cols>
  <sheetData>
    <row r="1" spans="1:7" s="79" customFormat="1" ht="24" customHeight="1" thickBot="1">
      <c r="A1" s="112" t="s">
        <v>118</v>
      </c>
      <c r="F1" s="113" t="s">
        <v>114</v>
      </c>
      <c r="G1" s="114">
        <v>44721</v>
      </c>
    </row>
    <row r="2" s="79" customFormat="1" ht="18" customHeight="1">
      <c r="A2" s="115"/>
    </row>
    <row r="3" spans="1:3" s="117" customFormat="1" ht="21" customHeight="1">
      <c r="A3" s="116" t="s">
        <v>101</v>
      </c>
      <c r="C3" s="118"/>
    </row>
    <row r="4" s="79" customFormat="1" ht="12" customHeight="1">
      <c r="A4" s="115"/>
    </row>
    <row r="5" spans="1:2" s="79" customFormat="1" ht="18" customHeight="1">
      <c r="A5" s="115" t="s">
        <v>45</v>
      </c>
      <c r="B5" s="79" t="s">
        <v>116</v>
      </c>
    </row>
    <row r="6" spans="1:2" s="79" customFormat="1" ht="18" customHeight="1">
      <c r="A6" s="115" t="s">
        <v>46</v>
      </c>
      <c r="B6" s="79" t="s">
        <v>117</v>
      </c>
    </row>
    <row r="7" spans="1:2" s="79" customFormat="1" ht="18" customHeight="1">
      <c r="A7" s="115" t="s">
        <v>47</v>
      </c>
      <c r="B7" s="79" t="s">
        <v>99</v>
      </c>
    </row>
    <row r="8" spans="1:2" s="79" customFormat="1" ht="18" customHeight="1">
      <c r="A8" s="115" t="s">
        <v>49</v>
      </c>
      <c r="B8" s="79" t="s">
        <v>48</v>
      </c>
    </row>
    <row r="9" spans="1:2" s="79" customFormat="1" ht="18" customHeight="1">
      <c r="A9" s="115" t="s">
        <v>115</v>
      </c>
      <c r="B9" s="79" t="s">
        <v>50</v>
      </c>
    </row>
    <row r="10" s="79" customFormat="1" ht="18" customHeight="1">
      <c r="A10" s="115"/>
    </row>
    <row r="11" s="117" customFormat="1" ht="18" customHeight="1">
      <c r="A11" s="117" t="s">
        <v>100</v>
      </c>
    </row>
    <row r="12" s="79" customFormat="1" ht="18" customHeight="1">
      <c r="A12" s="115"/>
    </row>
    <row r="13" s="120" customFormat="1" ht="18" customHeight="1">
      <c r="A13" s="119" t="s">
        <v>119</v>
      </c>
    </row>
    <row r="14" s="117" customFormat="1" ht="6" customHeight="1">
      <c r="A14" s="116"/>
    </row>
    <row r="15" spans="1:4" s="79" customFormat="1" ht="24" customHeight="1">
      <c r="A15" s="115"/>
      <c r="B15" s="205" t="s">
        <v>106</v>
      </c>
      <c r="C15" s="205"/>
      <c r="D15" s="205"/>
    </row>
    <row r="16" spans="1:4" s="79" customFormat="1" ht="24" customHeight="1">
      <c r="A16" s="115"/>
      <c r="B16" s="206" t="s">
        <v>105</v>
      </c>
      <c r="C16" s="206"/>
      <c r="D16" s="206"/>
    </row>
    <row r="17" spans="1:4" s="79" customFormat="1" ht="24" customHeight="1">
      <c r="A17" s="115"/>
      <c r="B17" s="207" t="s">
        <v>102</v>
      </c>
      <c r="C17" s="207"/>
      <c r="D17" s="207"/>
    </row>
    <row r="18" s="79" customFormat="1" ht="18" customHeight="1">
      <c r="A18" s="115"/>
    </row>
    <row r="19" s="79" customFormat="1" ht="18" customHeight="1">
      <c r="A19" s="185"/>
    </row>
    <row r="20" s="79" customFormat="1" ht="18" customHeight="1">
      <c r="A20" s="115"/>
    </row>
    <row r="21" s="79" customFormat="1" ht="18" customHeight="1">
      <c r="A21" s="115"/>
    </row>
    <row r="22" s="79" customFormat="1" ht="18" customHeight="1">
      <c r="A22" s="115"/>
    </row>
    <row r="23" ht="12.75" customHeight="1">
      <c r="A23" s="121"/>
    </row>
    <row r="24" ht="12.75" customHeight="1">
      <c r="A24" s="121"/>
    </row>
    <row r="25" ht="12.75" customHeight="1">
      <c r="A25" s="121"/>
    </row>
    <row r="26" ht="12.75" customHeight="1">
      <c r="A26" s="121"/>
    </row>
    <row r="27" ht="12.75" customHeight="1">
      <c r="A27" s="121"/>
    </row>
    <row r="28" ht="12.75" customHeight="1">
      <c r="A28" s="121"/>
    </row>
    <row r="29" ht="12.75" customHeight="1">
      <c r="A29" s="121"/>
    </row>
    <row r="30" ht="12.75" customHeight="1">
      <c r="A30" s="121"/>
    </row>
    <row r="31" ht="12.75" customHeight="1">
      <c r="A31" s="121"/>
    </row>
    <row r="32" ht="12.75" customHeight="1">
      <c r="A32" s="121"/>
    </row>
    <row r="33" ht="12.75" customHeight="1">
      <c r="A33" s="121"/>
    </row>
    <row r="34" ht="12.75" customHeight="1">
      <c r="A34" s="121"/>
    </row>
    <row r="35" ht="12.75" customHeight="1">
      <c r="A35" s="121"/>
    </row>
    <row r="36" ht="12.75" customHeight="1">
      <c r="A36" s="121"/>
    </row>
    <row r="37" ht="12.75" customHeight="1">
      <c r="A37" s="121"/>
    </row>
    <row r="38" ht="12.75" customHeight="1">
      <c r="A38" s="121"/>
    </row>
    <row r="39" ht="12.75" customHeight="1">
      <c r="A39" s="121"/>
    </row>
    <row r="40" ht="12.75" customHeight="1">
      <c r="A40" s="121"/>
    </row>
    <row r="41" ht="12.75" customHeight="1">
      <c r="A41" s="121"/>
    </row>
    <row r="42" ht="12.75" customHeight="1">
      <c r="A42" s="121"/>
    </row>
    <row r="43" ht="12.75" customHeight="1">
      <c r="A43" s="121"/>
    </row>
    <row r="44" ht="12.75" customHeight="1">
      <c r="A44" s="121"/>
    </row>
    <row r="45" ht="12.75" customHeight="1">
      <c r="A45" s="121"/>
    </row>
    <row r="46" ht="12.75" customHeight="1">
      <c r="A46" s="121"/>
    </row>
    <row r="47" ht="12.75" customHeight="1">
      <c r="A47" s="121"/>
    </row>
    <row r="48" ht="12.75" customHeight="1">
      <c r="A48" s="121"/>
    </row>
    <row r="49" ht="12.75" customHeight="1">
      <c r="A49" s="121"/>
    </row>
    <row r="50" ht="12.75" customHeight="1">
      <c r="A50" s="121"/>
    </row>
    <row r="51" ht="12.75" customHeight="1">
      <c r="A51" s="121"/>
    </row>
    <row r="52" ht="12.75" customHeight="1">
      <c r="A52" s="121"/>
    </row>
    <row r="53" ht="12.75" customHeight="1">
      <c r="A53" s="121"/>
    </row>
    <row r="54" ht="12.75" customHeight="1">
      <c r="A54" s="121"/>
    </row>
    <row r="55" ht="12.75" customHeight="1">
      <c r="A55" s="121"/>
    </row>
    <row r="56" ht="12.75" customHeight="1">
      <c r="A56" s="121"/>
    </row>
    <row r="57" ht="12.75" customHeight="1">
      <c r="A57" s="121"/>
    </row>
    <row r="58" ht="12.75" customHeight="1">
      <c r="A58" s="121"/>
    </row>
    <row r="59" ht="12.75" customHeight="1">
      <c r="A59" s="121"/>
    </row>
    <row r="60" ht="12.75" customHeight="1">
      <c r="A60" s="121"/>
    </row>
    <row r="61" ht="12.75" customHeight="1">
      <c r="A61" s="121"/>
    </row>
    <row r="62" ht="12.75" customHeight="1">
      <c r="A62" s="121"/>
    </row>
    <row r="63" ht="12.75" customHeight="1">
      <c r="A63" s="121"/>
    </row>
    <row r="64" ht="12.75" customHeight="1">
      <c r="A64" s="121"/>
    </row>
    <row r="65" ht="12.75" customHeight="1">
      <c r="A65" s="121"/>
    </row>
    <row r="66" ht="12.75" customHeight="1">
      <c r="A66" s="121"/>
    </row>
    <row r="67" ht="12.75" customHeight="1">
      <c r="A67" s="121"/>
    </row>
    <row r="68" ht="12.75" customHeight="1">
      <c r="A68" s="121"/>
    </row>
    <row r="69" ht="12.75" customHeight="1">
      <c r="A69" s="121"/>
    </row>
    <row r="70" ht="12.75" customHeight="1">
      <c r="A70" s="121"/>
    </row>
    <row r="71" ht="12.75" customHeight="1">
      <c r="A71" s="121"/>
    </row>
    <row r="72" ht="12.75" customHeight="1">
      <c r="A72" s="121"/>
    </row>
    <row r="73" ht="12.75" customHeight="1">
      <c r="A73" s="121"/>
    </row>
    <row r="74" ht="12.75" customHeight="1">
      <c r="A74" s="121"/>
    </row>
    <row r="75" ht="12.75" customHeight="1">
      <c r="A75" s="121"/>
    </row>
    <row r="76" ht="12.75" customHeight="1">
      <c r="A76" s="121"/>
    </row>
    <row r="77" ht="12.75" customHeight="1">
      <c r="A77" s="121"/>
    </row>
    <row r="78" ht="12.75" customHeight="1">
      <c r="A78" s="121"/>
    </row>
    <row r="79" ht="12.75" customHeight="1">
      <c r="A79" s="121"/>
    </row>
    <row r="80" ht="12.75" customHeight="1">
      <c r="A80" s="121"/>
    </row>
    <row r="81" ht="12.75" customHeight="1">
      <c r="A81" s="121"/>
    </row>
    <row r="82" ht="12.75" customHeight="1">
      <c r="A82" s="121"/>
    </row>
    <row r="83" ht="12.75" customHeight="1">
      <c r="A83" s="121"/>
    </row>
    <row r="84" ht="12.75" customHeight="1">
      <c r="A84" s="121"/>
    </row>
    <row r="85" ht="12.75" customHeight="1">
      <c r="A85" s="121"/>
    </row>
    <row r="86" ht="12.75" customHeight="1">
      <c r="A86" s="121"/>
    </row>
    <row r="87" ht="12.75" customHeight="1">
      <c r="A87" s="121"/>
    </row>
    <row r="88" ht="12.75" customHeight="1">
      <c r="A88" s="121"/>
    </row>
    <row r="89" ht="12.75" customHeight="1">
      <c r="A89" s="121"/>
    </row>
    <row r="90" ht="12.75" customHeight="1">
      <c r="A90" s="121"/>
    </row>
    <row r="91" ht="12.75" customHeight="1">
      <c r="A91" s="121"/>
    </row>
    <row r="92" ht="12.75" customHeight="1">
      <c r="A92" s="121"/>
    </row>
    <row r="93" ht="12.75" customHeight="1">
      <c r="A93" s="121"/>
    </row>
    <row r="94" ht="12.75" customHeight="1">
      <c r="A94" s="121"/>
    </row>
    <row r="95" ht="12.75" customHeight="1">
      <c r="A95" s="121"/>
    </row>
    <row r="96" ht="12.75" customHeight="1">
      <c r="A96" s="121"/>
    </row>
    <row r="97" ht="12.75" customHeight="1">
      <c r="A97" s="121"/>
    </row>
    <row r="98" ht="12.75" customHeight="1">
      <c r="A98" s="121"/>
    </row>
    <row r="99" ht="12.75" customHeight="1">
      <c r="A99" s="121"/>
    </row>
    <row r="100" ht="12.75" customHeight="1">
      <c r="A100" s="121"/>
    </row>
    <row r="101" ht="12.75" customHeight="1">
      <c r="A101" s="121"/>
    </row>
    <row r="102" ht="12.75" customHeight="1">
      <c r="A102" s="121"/>
    </row>
    <row r="103" ht="12.75" customHeight="1">
      <c r="A103" s="121"/>
    </row>
    <row r="104" ht="12.75" customHeight="1">
      <c r="A104" s="121"/>
    </row>
    <row r="105" ht="12.75" customHeight="1">
      <c r="A105" s="121"/>
    </row>
    <row r="106" ht="12.75" customHeight="1">
      <c r="A106" s="121"/>
    </row>
    <row r="107" ht="12.75" customHeight="1">
      <c r="A107" s="121"/>
    </row>
    <row r="108" ht="12.75" customHeight="1">
      <c r="A108" s="121"/>
    </row>
    <row r="109" ht="12.75" customHeight="1">
      <c r="A109" s="121"/>
    </row>
    <row r="110" ht="12.75" customHeight="1">
      <c r="A110" s="121"/>
    </row>
    <row r="111" ht="12.75" customHeight="1">
      <c r="A111" s="121"/>
    </row>
    <row r="112" ht="12.75" customHeight="1">
      <c r="A112" s="121"/>
    </row>
    <row r="113" ht="12.75" customHeight="1">
      <c r="A113" s="121"/>
    </row>
    <row r="114" ht="12.75" customHeight="1">
      <c r="A114" s="121"/>
    </row>
    <row r="115" ht="12.75" customHeight="1">
      <c r="A115" s="121"/>
    </row>
    <row r="116" ht="12.75" customHeight="1">
      <c r="A116" s="121"/>
    </row>
    <row r="117" ht="12.75" customHeight="1">
      <c r="A117" s="121"/>
    </row>
    <row r="118" ht="12.75" customHeight="1">
      <c r="A118" s="121"/>
    </row>
    <row r="119" ht="12.75" customHeight="1">
      <c r="A119" s="121"/>
    </row>
    <row r="120" ht="12.75" customHeight="1">
      <c r="A120" s="121"/>
    </row>
    <row r="121" ht="12.75" customHeight="1">
      <c r="A121" s="121"/>
    </row>
    <row r="122" ht="12.75" customHeight="1">
      <c r="A122" s="121"/>
    </row>
    <row r="123" ht="12.75" customHeight="1">
      <c r="A123" s="121"/>
    </row>
    <row r="124" ht="12.75" customHeight="1">
      <c r="A124" s="121"/>
    </row>
    <row r="125" ht="12.75" customHeight="1">
      <c r="A125" s="121"/>
    </row>
    <row r="126" ht="12.75" customHeight="1">
      <c r="A126" s="121"/>
    </row>
    <row r="127" ht="12.75" customHeight="1">
      <c r="A127" s="121"/>
    </row>
    <row r="128" ht="12.75" customHeight="1">
      <c r="A128" s="121"/>
    </row>
    <row r="129" ht="12.75" customHeight="1">
      <c r="A129" s="121"/>
    </row>
    <row r="130" ht="12.75" customHeight="1">
      <c r="A130" s="121"/>
    </row>
    <row r="131" ht="12.75" customHeight="1">
      <c r="A131" s="121"/>
    </row>
    <row r="132" ht="12.75" customHeight="1">
      <c r="A132" s="121"/>
    </row>
    <row r="133" ht="12.75" customHeight="1">
      <c r="A133" s="121"/>
    </row>
    <row r="134" ht="12.75" customHeight="1">
      <c r="A134" s="121"/>
    </row>
    <row r="135" ht="12.75" customHeight="1">
      <c r="A135" s="121"/>
    </row>
    <row r="136" ht="12.75" customHeight="1">
      <c r="A136" s="121"/>
    </row>
    <row r="137" ht="12.75" customHeight="1">
      <c r="A137" s="121"/>
    </row>
    <row r="138" ht="12.75" customHeight="1">
      <c r="A138" s="121"/>
    </row>
    <row r="139" ht="12.75" customHeight="1">
      <c r="A139" s="121"/>
    </row>
    <row r="140" ht="12.75" customHeight="1">
      <c r="A140" s="121"/>
    </row>
    <row r="141" ht="12.75" customHeight="1">
      <c r="A141" s="121"/>
    </row>
    <row r="142" ht="12.75" customHeight="1">
      <c r="A142" s="121"/>
    </row>
    <row r="143" ht="12.75" customHeight="1">
      <c r="A143" s="121"/>
    </row>
    <row r="144" ht="12.75" customHeight="1">
      <c r="A144" s="121"/>
    </row>
    <row r="145" ht="12.75" customHeight="1">
      <c r="A145" s="121"/>
    </row>
    <row r="146" ht="12.75" customHeight="1">
      <c r="A146" s="121"/>
    </row>
    <row r="147" ht="12.75" customHeight="1">
      <c r="A147" s="121"/>
    </row>
    <row r="148" ht="12.75" customHeight="1">
      <c r="A148" s="121"/>
    </row>
    <row r="149" ht="12.75" customHeight="1">
      <c r="A149" s="121"/>
    </row>
    <row r="150" ht="12.75" customHeight="1">
      <c r="A150" s="121"/>
    </row>
    <row r="151" ht="12.75" customHeight="1">
      <c r="A151" s="121"/>
    </row>
    <row r="152" ht="12.75" customHeight="1">
      <c r="A152" s="121"/>
    </row>
    <row r="153" ht="12.75" customHeight="1">
      <c r="A153" s="121"/>
    </row>
    <row r="154" ht="12.75" customHeight="1">
      <c r="A154" s="121"/>
    </row>
    <row r="155" ht="12.75" customHeight="1">
      <c r="A155" s="121"/>
    </row>
    <row r="156" ht="12.75" customHeight="1">
      <c r="A156" s="121"/>
    </row>
    <row r="157" ht="12.75" customHeight="1">
      <c r="A157" s="121"/>
    </row>
    <row r="158" ht="12.75" customHeight="1">
      <c r="A158" s="121"/>
    </row>
    <row r="159" ht="12.75" customHeight="1">
      <c r="A159" s="121"/>
    </row>
    <row r="160" ht="12.75" customHeight="1">
      <c r="A160" s="121"/>
    </row>
    <row r="161" ht="12.75" customHeight="1">
      <c r="A161" s="121"/>
    </row>
    <row r="162" ht="12.75" customHeight="1">
      <c r="A162" s="121"/>
    </row>
    <row r="163" ht="12.75" customHeight="1">
      <c r="A163" s="121"/>
    </row>
    <row r="164" ht="12.75" customHeight="1">
      <c r="A164" s="121"/>
    </row>
    <row r="165" ht="12.75" customHeight="1">
      <c r="A165" s="121"/>
    </row>
    <row r="166" ht="12.75" customHeight="1">
      <c r="A166" s="121"/>
    </row>
    <row r="167" ht="12.75" customHeight="1">
      <c r="A167" s="121"/>
    </row>
    <row r="168" ht="12.75" customHeight="1">
      <c r="A168" s="121"/>
    </row>
    <row r="169" ht="12.75" customHeight="1">
      <c r="A169" s="121"/>
    </row>
    <row r="170" ht="12.75" customHeight="1">
      <c r="A170" s="121"/>
    </row>
    <row r="171" ht="12.75" customHeight="1">
      <c r="A171" s="121"/>
    </row>
    <row r="172" ht="12.75" customHeight="1">
      <c r="A172" s="121"/>
    </row>
    <row r="173" ht="12.75" customHeight="1">
      <c r="A173" s="121"/>
    </row>
    <row r="174" ht="12.75" customHeight="1">
      <c r="A174" s="121"/>
    </row>
    <row r="175" ht="12.75" customHeight="1">
      <c r="A175" s="121"/>
    </row>
    <row r="176" ht="12.75" customHeight="1">
      <c r="A176" s="121"/>
    </row>
    <row r="177" ht="12.75" customHeight="1">
      <c r="A177" s="121"/>
    </row>
    <row r="178" ht="12.75" customHeight="1">
      <c r="A178" s="121"/>
    </row>
    <row r="179" ht="12.75" customHeight="1">
      <c r="A179" s="121"/>
    </row>
    <row r="180" ht="12.75" customHeight="1">
      <c r="A180" s="121"/>
    </row>
    <row r="181" ht="12.75" customHeight="1">
      <c r="A181" s="121"/>
    </row>
    <row r="182" ht="12.75" customHeight="1">
      <c r="A182" s="121"/>
    </row>
    <row r="183" ht="12.75" customHeight="1">
      <c r="A183" s="121"/>
    </row>
    <row r="184" ht="12.75" customHeight="1">
      <c r="A184" s="121"/>
    </row>
    <row r="185" ht="12.75" customHeight="1">
      <c r="A185" s="121"/>
    </row>
    <row r="186" ht="12.75" customHeight="1">
      <c r="A186" s="121"/>
    </row>
    <row r="187" ht="12.75" customHeight="1">
      <c r="A187" s="121"/>
    </row>
    <row r="188" ht="12.75" customHeight="1">
      <c r="A188" s="121"/>
    </row>
    <row r="189" ht="12.75" customHeight="1">
      <c r="A189" s="121"/>
    </row>
    <row r="190" ht="12.75" customHeight="1">
      <c r="A190" s="121"/>
    </row>
    <row r="191" ht="12.75" customHeight="1">
      <c r="A191" s="121"/>
    </row>
    <row r="192" ht="12.75" customHeight="1">
      <c r="A192" s="121"/>
    </row>
    <row r="193" ht="12.75" customHeight="1">
      <c r="A193" s="121"/>
    </row>
    <row r="194" ht="12.75" customHeight="1">
      <c r="A194" s="121"/>
    </row>
    <row r="195" ht="12.75" customHeight="1">
      <c r="A195" s="121"/>
    </row>
    <row r="196" ht="12.75" customHeight="1">
      <c r="A196" s="121"/>
    </row>
    <row r="197" ht="12.75" customHeight="1">
      <c r="A197" s="121"/>
    </row>
    <row r="198" ht="12.75" customHeight="1">
      <c r="A198" s="121"/>
    </row>
    <row r="199" ht="12.75" customHeight="1">
      <c r="A199" s="121"/>
    </row>
    <row r="200" ht="12.75" customHeight="1">
      <c r="A200" s="121"/>
    </row>
    <row r="201" ht="12.75" customHeight="1">
      <c r="A201" s="121"/>
    </row>
    <row r="202" ht="12.75" customHeight="1">
      <c r="A202" s="121"/>
    </row>
    <row r="203" ht="12.75" customHeight="1">
      <c r="A203" s="121"/>
    </row>
    <row r="204" ht="12.75" customHeight="1">
      <c r="A204" s="121"/>
    </row>
    <row r="205" ht="12.75" customHeight="1">
      <c r="A205" s="121"/>
    </row>
    <row r="206" ht="12.75" customHeight="1">
      <c r="A206" s="121"/>
    </row>
    <row r="207" ht="12.75" customHeight="1">
      <c r="A207" s="121"/>
    </row>
    <row r="208" ht="12.75" customHeight="1">
      <c r="A208" s="121"/>
    </row>
    <row r="209" ht="12.75" customHeight="1">
      <c r="A209" s="121"/>
    </row>
    <row r="210" ht="12.75" customHeight="1">
      <c r="A210" s="121"/>
    </row>
    <row r="211" ht="12.75" customHeight="1">
      <c r="A211" s="121"/>
    </row>
    <row r="212" ht="12.75" customHeight="1">
      <c r="A212" s="121"/>
    </row>
    <row r="213" ht="12.75" customHeight="1">
      <c r="A213" s="121"/>
    </row>
    <row r="214" ht="12.75" customHeight="1">
      <c r="A214" s="121"/>
    </row>
    <row r="215" ht="12.75" customHeight="1">
      <c r="A215" s="121"/>
    </row>
    <row r="216" ht="12.75" customHeight="1">
      <c r="A216" s="121"/>
    </row>
    <row r="217" ht="12.75" customHeight="1">
      <c r="A217" s="121"/>
    </row>
    <row r="218" ht="12.75" customHeight="1">
      <c r="A218" s="121"/>
    </row>
    <row r="219" ht="12.75" customHeight="1">
      <c r="A219" s="121"/>
    </row>
    <row r="220" ht="12.75" customHeight="1">
      <c r="A220" s="121"/>
    </row>
    <row r="221" ht="12.75" customHeight="1">
      <c r="A221" s="121"/>
    </row>
    <row r="222" ht="12.75" customHeight="1">
      <c r="A222" s="121"/>
    </row>
    <row r="223" ht="12.75" customHeight="1">
      <c r="A223" s="121"/>
    </row>
    <row r="224" ht="12.75" customHeight="1">
      <c r="A224" s="121"/>
    </row>
    <row r="225" ht="12.75" customHeight="1">
      <c r="A225" s="121"/>
    </row>
    <row r="226" ht="12.75" customHeight="1">
      <c r="A226" s="121"/>
    </row>
    <row r="227" ht="12.75" customHeight="1">
      <c r="A227" s="121"/>
    </row>
    <row r="228" ht="12.75" customHeight="1">
      <c r="A228" s="121"/>
    </row>
    <row r="229" ht="12.75" customHeight="1">
      <c r="A229" s="121"/>
    </row>
    <row r="230" ht="12.75" customHeight="1">
      <c r="A230" s="121"/>
    </row>
    <row r="231" ht="12.75" customHeight="1">
      <c r="A231" s="121"/>
    </row>
    <row r="232" ht="12.75" customHeight="1">
      <c r="A232" s="121"/>
    </row>
    <row r="233" ht="12.75" customHeight="1">
      <c r="A233" s="121"/>
    </row>
    <row r="234" ht="12.75" customHeight="1">
      <c r="A234" s="121"/>
    </row>
    <row r="235" ht="12.75" customHeight="1">
      <c r="A235" s="121"/>
    </row>
    <row r="236" ht="12.75" customHeight="1">
      <c r="A236" s="121"/>
    </row>
    <row r="237" ht="12.75" customHeight="1">
      <c r="A237" s="121"/>
    </row>
    <row r="238" ht="12.75" customHeight="1">
      <c r="A238" s="121"/>
    </row>
    <row r="239" ht="12.75" customHeight="1">
      <c r="A239" s="121"/>
    </row>
    <row r="240" ht="12.75" customHeight="1">
      <c r="A240" s="121"/>
    </row>
    <row r="241" ht="12.75" customHeight="1">
      <c r="A241" s="121"/>
    </row>
    <row r="242" ht="12.75" customHeight="1">
      <c r="A242" s="121"/>
    </row>
    <row r="243" ht="12.75" customHeight="1">
      <c r="A243" s="121"/>
    </row>
    <row r="244" ht="12.75" customHeight="1">
      <c r="A244" s="121"/>
    </row>
    <row r="245" ht="12.75" customHeight="1">
      <c r="A245" s="121"/>
    </row>
    <row r="246" ht="12.75" customHeight="1">
      <c r="A246" s="121"/>
    </row>
    <row r="247" ht="12.75" customHeight="1">
      <c r="A247" s="121"/>
    </row>
    <row r="248" ht="12.75" customHeight="1">
      <c r="A248" s="121"/>
    </row>
    <row r="249" ht="12.75" customHeight="1">
      <c r="A249" s="121"/>
    </row>
    <row r="250" ht="12.75" customHeight="1">
      <c r="A250" s="121"/>
    </row>
    <row r="251" ht="12.75" customHeight="1">
      <c r="A251" s="121"/>
    </row>
    <row r="252" ht="12.75" customHeight="1">
      <c r="A252" s="121"/>
    </row>
    <row r="253" ht="12.75" customHeight="1">
      <c r="A253" s="121"/>
    </row>
    <row r="254" ht="12.75" customHeight="1">
      <c r="A254" s="121"/>
    </row>
    <row r="255" ht="12.75" customHeight="1">
      <c r="A255" s="121"/>
    </row>
    <row r="256" ht="12.75" customHeight="1">
      <c r="A256" s="121"/>
    </row>
    <row r="257" ht="12.75" customHeight="1">
      <c r="A257" s="121"/>
    </row>
    <row r="258" ht="12.75" customHeight="1">
      <c r="A258" s="121"/>
    </row>
    <row r="259" ht="12.75" customHeight="1">
      <c r="A259" s="121"/>
    </row>
    <row r="260" ht="12.75" customHeight="1">
      <c r="A260" s="121"/>
    </row>
    <row r="261" ht="12.75" customHeight="1">
      <c r="A261" s="121"/>
    </row>
    <row r="262" ht="12.75" customHeight="1">
      <c r="A262" s="121"/>
    </row>
    <row r="263" ht="12.75" customHeight="1">
      <c r="A263" s="121"/>
    </row>
    <row r="264" ht="12.75" customHeight="1">
      <c r="A264" s="121"/>
    </row>
    <row r="265" ht="12.75" customHeight="1">
      <c r="A265" s="121"/>
    </row>
    <row r="266" ht="12.75" customHeight="1">
      <c r="A266" s="121"/>
    </row>
    <row r="267" ht="12.75" customHeight="1">
      <c r="A267" s="121"/>
    </row>
    <row r="268" ht="12.75" customHeight="1">
      <c r="A268" s="121"/>
    </row>
    <row r="269" ht="12.75" customHeight="1">
      <c r="A269" s="121"/>
    </row>
    <row r="270" ht="12.75" customHeight="1">
      <c r="A270" s="121"/>
    </row>
    <row r="271" ht="12.75" customHeight="1">
      <c r="A271" s="121"/>
    </row>
    <row r="272" ht="12.75" customHeight="1">
      <c r="A272" s="121"/>
    </row>
    <row r="273" ht="12.75" customHeight="1">
      <c r="A273" s="121"/>
    </row>
    <row r="274" ht="12.75" customHeight="1">
      <c r="A274" s="121"/>
    </row>
    <row r="275" ht="12.75" customHeight="1">
      <c r="A275" s="121"/>
    </row>
    <row r="276" ht="12.75" customHeight="1">
      <c r="A276" s="121"/>
    </row>
    <row r="277" ht="12.75" customHeight="1">
      <c r="A277" s="121"/>
    </row>
    <row r="278" ht="12.75" customHeight="1">
      <c r="A278" s="121"/>
    </row>
    <row r="279" ht="12.75" customHeight="1">
      <c r="A279" s="121"/>
    </row>
    <row r="280" ht="12.75" customHeight="1">
      <c r="A280" s="121"/>
    </row>
    <row r="281" ht="12.75" customHeight="1">
      <c r="A281" s="121"/>
    </row>
    <row r="282" ht="12.75" customHeight="1">
      <c r="A282" s="121"/>
    </row>
    <row r="283" ht="12.75" customHeight="1">
      <c r="A283" s="121"/>
    </row>
    <row r="284" ht="12.75" customHeight="1">
      <c r="A284" s="121"/>
    </row>
    <row r="285" ht="12.75" customHeight="1">
      <c r="A285" s="121"/>
    </row>
    <row r="286" ht="12.75" customHeight="1">
      <c r="A286" s="121"/>
    </row>
    <row r="287" ht="12.75" customHeight="1">
      <c r="A287" s="121"/>
    </row>
    <row r="288" ht="12.75" customHeight="1">
      <c r="A288" s="121"/>
    </row>
    <row r="289" ht="12.75" customHeight="1">
      <c r="A289" s="121"/>
    </row>
    <row r="290" ht="12.75" customHeight="1">
      <c r="A290" s="121"/>
    </row>
    <row r="291" ht="12.75" customHeight="1">
      <c r="A291" s="121"/>
    </row>
    <row r="292" ht="12.75" customHeight="1">
      <c r="A292" s="121"/>
    </row>
    <row r="293" ht="12.75" customHeight="1">
      <c r="A293" s="121"/>
    </row>
    <row r="294" ht="12.75" customHeight="1">
      <c r="A294" s="121"/>
    </row>
    <row r="295" ht="12.75" customHeight="1">
      <c r="A295" s="121"/>
    </row>
    <row r="296" ht="12.75" customHeight="1">
      <c r="A296" s="121"/>
    </row>
    <row r="297" ht="12.75" customHeight="1">
      <c r="A297" s="121"/>
    </row>
    <row r="298" ht="12.75" customHeight="1">
      <c r="A298" s="121"/>
    </row>
    <row r="299" ht="12.75" customHeight="1">
      <c r="A299" s="121"/>
    </row>
    <row r="300" ht="12.75" customHeight="1">
      <c r="A300" s="121"/>
    </row>
    <row r="301" ht="12.75" customHeight="1">
      <c r="A301" s="121"/>
    </row>
    <row r="302" ht="12.75" customHeight="1">
      <c r="A302" s="121"/>
    </row>
    <row r="303" ht="12.75" customHeight="1">
      <c r="A303" s="121"/>
    </row>
    <row r="304" ht="12.75" customHeight="1">
      <c r="A304" s="121"/>
    </row>
    <row r="305" ht="12.75" customHeight="1">
      <c r="A305" s="121"/>
    </row>
    <row r="306" ht="12.75" customHeight="1">
      <c r="A306" s="121"/>
    </row>
    <row r="307" ht="12.75" customHeight="1">
      <c r="A307" s="121"/>
    </row>
    <row r="308" ht="12.75" customHeight="1">
      <c r="A308" s="121"/>
    </row>
    <row r="309" ht="12.75" customHeight="1">
      <c r="A309" s="121"/>
    </row>
    <row r="310" ht="12.75" customHeight="1">
      <c r="A310" s="121"/>
    </row>
    <row r="311" ht="12.75" customHeight="1">
      <c r="A311" s="121"/>
    </row>
    <row r="312" ht="12.75" customHeight="1">
      <c r="A312" s="121"/>
    </row>
    <row r="313" ht="12.75" customHeight="1">
      <c r="A313" s="121"/>
    </row>
    <row r="314" ht="12.75" customHeight="1">
      <c r="A314" s="121"/>
    </row>
    <row r="315" ht="12.75" customHeight="1">
      <c r="A315" s="121"/>
    </row>
    <row r="316" ht="12.75" customHeight="1">
      <c r="A316" s="121"/>
    </row>
    <row r="317" ht="12.75" customHeight="1">
      <c r="A317" s="121"/>
    </row>
    <row r="318" ht="12.75" customHeight="1">
      <c r="A318" s="121"/>
    </row>
    <row r="319" ht="12.75" customHeight="1">
      <c r="A319" s="121"/>
    </row>
    <row r="320" ht="12.75" customHeight="1">
      <c r="A320" s="121"/>
    </row>
    <row r="321" ht="12.75" customHeight="1">
      <c r="A321" s="121"/>
    </row>
    <row r="322" ht="12.75" customHeight="1">
      <c r="A322" s="121"/>
    </row>
    <row r="323" ht="12.75" customHeight="1">
      <c r="A323" s="121"/>
    </row>
    <row r="324" ht="12.75" customHeight="1">
      <c r="A324" s="121"/>
    </row>
    <row r="325" ht="12.75" customHeight="1">
      <c r="A325" s="121"/>
    </row>
    <row r="326" ht="12.75" customHeight="1">
      <c r="A326" s="121"/>
    </row>
    <row r="327" ht="12.75" customHeight="1">
      <c r="A327" s="121"/>
    </row>
    <row r="328" ht="12.75" customHeight="1">
      <c r="A328" s="121"/>
    </row>
    <row r="329" ht="12.75" customHeight="1">
      <c r="A329" s="121"/>
    </row>
    <row r="330" ht="12.75" customHeight="1">
      <c r="A330" s="121"/>
    </row>
    <row r="331" ht="12.75" customHeight="1">
      <c r="A331" s="121"/>
    </row>
    <row r="332" ht="12.75" customHeight="1">
      <c r="A332" s="121"/>
    </row>
    <row r="333" ht="12.75" customHeight="1">
      <c r="A333" s="121"/>
    </row>
    <row r="334" ht="12.75" customHeight="1">
      <c r="A334" s="121"/>
    </row>
    <row r="335" ht="12.75" customHeight="1">
      <c r="A335" s="121"/>
    </row>
    <row r="336" ht="12.75" customHeight="1">
      <c r="A336" s="121"/>
    </row>
    <row r="337" ht="12.75" customHeight="1">
      <c r="A337" s="121"/>
    </row>
    <row r="338" ht="12.75" customHeight="1">
      <c r="A338" s="121"/>
    </row>
    <row r="339" ht="12.75" customHeight="1">
      <c r="A339" s="121"/>
    </row>
    <row r="340" ht="12.75" customHeight="1">
      <c r="A340" s="121"/>
    </row>
    <row r="341" ht="12.75" customHeight="1">
      <c r="A341" s="121"/>
    </row>
    <row r="342" ht="12.75" customHeight="1">
      <c r="A342" s="121"/>
    </row>
    <row r="343" ht="12.75" customHeight="1">
      <c r="A343" s="121"/>
    </row>
    <row r="344" ht="12.75" customHeight="1">
      <c r="A344" s="121"/>
    </row>
    <row r="345" ht="12.75" customHeight="1">
      <c r="A345" s="121"/>
    </row>
    <row r="346" ht="12.75" customHeight="1">
      <c r="A346" s="121"/>
    </row>
    <row r="347" ht="12.75" customHeight="1">
      <c r="A347" s="121"/>
    </row>
    <row r="348" ht="12.75" customHeight="1">
      <c r="A348" s="121"/>
    </row>
    <row r="349" ht="12.75" customHeight="1">
      <c r="A349" s="121"/>
    </row>
    <row r="350" ht="12.75" customHeight="1">
      <c r="A350" s="121"/>
    </row>
    <row r="351" ht="12.75" customHeight="1">
      <c r="A351" s="121"/>
    </row>
    <row r="352" ht="12.75" customHeight="1">
      <c r="A352" s="121"/>
    </row>
    <row r="353" ht="12.75" customHeight="1">
      <c r="A353" s="121"/>
    </row>
    <row r="354" ht="12.75" customHeight="1">
      <c r="A354" s="121"/>
    </row>
    <row r="355" ht="12.75" customHeight="1">
      <c r="A355" s="121"/>
    </row>
    <row r="356" ht="12.75" customHeight="1">
      <c r="A356" s="121"/>
    </row>
    <row r="357" ht="12.75" customHeight="1">
      <c r="A357" s="121"/>
    </row>
    <row r="358" ht="12.75" customHeight="1">
      <c r="A358" s="121"/>
    </row>
    <row r="359" ht="12.75" customHeight="1">
      <c r="A359" s="121"/>
    </row>
    <row r="360" ht="12.75" customHeight="1">
      <c r="A360" s="121"/>
    </row>
    <row r="361" ht="12.75" customHeight="1">
      <c r="A361" s="121"/>
    </row>
    <row r="362" ht="12.75" customHeight="1">
      <c r="A362" s="121"/>
    </row>
    <row r="363" ht="12.75" customHeight="1">
      <c r="A363" s="121"/>
    </row>
    <row r="364" ht="12.75" customHeight="1">
      <c r="A364" s="121"/>
    </row>
    <row r="365" ht="12.75" customHeight="1">
      <c r="A365" s="121"/>
    </row>
    <row r="366" ht="12.75" customHeight="1">
      <c r="A366" s="121"/>
    </row>
    <row r="367" ht="12.75" customHeight="1">
      <c r="A367" s="121"/>
    </row>
    <row r="368" ht="12.75" customHeight="1">
      <c r="A368" s="121"/>
    </row>
    <row r="369" ht="12.75" customHeight="1">
      <c r="A369" s="121"/>
    </row>
    <row r="370" ht="12.75" customHeight="1">
      <c r="A370" s="121"/>
    </row>
    <row r="371" ht="12.75" customHeight="1">
      <c r="A371" s="121"/>
    </row>
    <row r="372" ht="12.75" customHeight="1">
      <c r="A372" s="121"/>
    </row>
    <row r="373" ht="12.75" customHeight="1">
      <c r="A373" s="121"/>
    </row>
    <row r="374" ht="12.75" customHeight="1">
      <c r="A374" s="121"/>
    </row>
    <row r="375" ht="12.75" customHeight="1">
      <c r="A375" s="121"/>
    </row>
    <row r="376" ht="12.75" customHeight="1">
      <c r="A376" s="121"/>
    </row>
    <row r="377" ht="12.75" customHeight="1">
      <c r="A377" s="121"/>
    </row>
    <row r="378" ht="12.75" customHeight="1">
      <c r="A378" s="121"/>
    </row>
    <row r="379" ht="12.75" customHeight="1">
      <c r="A379" s="121"/>
    </row>
    <row r="380" ht="12.75" customHeight="1">
      <c r="A380" s="121"/>
    </row>
    <row r="381" ht="12.75" customHeight="1">
      <c r="A381" s="121"/>
    </row>
    <row r="382" ht="12.75" customHeight="1">
      <c r="A382" s="121"/>
    </row>
    <row r="383" ht="12.75" customHeight="1">
      <c r="A383" s="121"/>
    </row>
    <row r="384" ht="12.75" customHeight="1">
      <c r="A384" s="121"/>
    </row>
    <row r="385" ht="12.75" customHeight="1">
      <c r="A385" s="121"/>
    </row>
    <row r="386" ht="12.75" customHeight="1">
      <c r="A386" s="121"/>
    </row>
    <row r="387" ht="12.75" customHeight="1">
      <c r="A387" s="121"/>
    </row>
    <row r="388" ht="12.75" customHeight="1">
      <c r="A388" s="121"/>
    </row>
    <row r="389" ht="12.75" customHeight="1">
      <c r="A389" s="121"/>
    </row>
    <row r="390" ht="12.75" customHeight="1">
      <c r="A390" s="121"/>
    </row>
    <row r="391" ht="12.75" customHeight="1">
      <c r="A391" s="121"/>
    </row>
    <row r="392" ht="12.75" customHeight="1">
      <c r="A392" s="121"/>
    </row>
    <row r="393" ht="12.75" customHeight="1">
      <c r="A393" s="121"/>
    </row>
    <row r="394" ht="12.75" customHeight="1">
      <c r="A394" s="121"/>
    </row>
    <row r="395" ht="12.75" customHeight="1">
      <c r="A395" s="121"/>
    </row>
    <row r="396" ht="12.75" customHeight="1">
      <c r="A396" s="121"/>
    </row>
    <row r="397" ht="12.75" customHeight="1">
      <c r="A397" s="121"/>
    </row>
    <row r="398" ht="12.75" customHeight="1">
      <c r="A398" s="121"/>
    </row>
    <row r="399" ht="12.75" customHeight="1">
      <c r="A399" s="121"/>
    </row>
    <row r="400" ht="12.75" customHeight="1">
      <c r="A400" s="121"/>
    </row>
    <row r="401" ht="12.75" customHeight="1">
      <c r="A401" s="121"/>
    </row>
    <row r="402" ht="12.75" customHeight="1">
      <c r="A402" s="121"/>
    </row>
    <row r="403" ht="12.75" customHeight="1">
      <c r="A403" s="121"/>
    </row>
    <row r="404" ht="12.75" customHeight="1">
      <c r="A404" s="121"/>
    </row>
    <row r="405" ht="12.75" customHeight="1">
      <c r="A405" s="121"/>
    </row>
    <row r="406" ht="12.75" customHeight="1">
      <c r="A406" s="121"/>
    </row>
    <row r="407" ht="12.75" customHeight="1">
      <c r="A407" s="121"/>
    </row>
    <row r="408" ht="12.75" customHeight="1">
      <c r="A408" s="121"/>
    </row>
    <row r="409" ht="12.75" customHeight="1">
      <c r="A409" s="121"/>
    </row>
    <row r="410" ht="12.75" customHeight="1">
      <c r="A410" s="121"/>
    </row>
    <row r="411" ht="12.75" customHeight="1">
      <c r="A411" s="121"/>
    </row>
    <row r="412" ht="12.75" customHeight="1">
      <c r="A412" s="121"/>
    </row>
    <row r="413" ht="12.75" customHeight="1">
      <c r="A413" s="121"/>
    </row>
    <row r="414" ht="12.75" customHeight="1">
      <c r="A414" s="121"/>
    </row>
    <row r="415" ht="12.75" customHeight="1">
      <c r="A415" s="121"/>
    </row>
    <row r="416" ht="12.75" customHeight="1">
      <c r="A416" s="121"/>
    </row>
    <row r="417" ht="12.75" customHeight="1">
      <c r="A417" s="121"/>
    </row>
    <row r="418" ht="12.75" customHeight="1">
      <c r="A418" s="121"/>
    </row>
    <row r="419" ht="12.75" customHeight="1">
      <c r="A419" s="121"/>
    </row>
    <row r="420" ht="12.75" customHeight="1">
      <c r="A420" s="121"/>
    </row>
    <row r="421" ht="12.75" customHeight="1">
      <c r="A421" s="121"/>
    </row>
    <row r="422" ht="12.75" customHeight="1">
      <c r="A422" s="121"/>
    </row>
    <row r="423" ht="12.75" customHeight="1">
      <c r="A423" s="121"/>
    </row>
    <row r="424" ht="12.75" customHeight="1">
      <c r="A424" s="121"/>
    </row>
    <row r="425" ht="12.75" customHeight="1">
      <c r="A425" s="121"/>
    </row>
    <row r="426" ht="12.75" customHeight="1">
      <c r="A426" s="121"/>
    </row>
    <row r="427" ht="12.75" customHeight="1">
      <c r="A427" s="121"/>
    </row>
    <row r="428" ht="12.75" customHeight="1">
      <c r="A428" s="121"/>
    </row>
    <row r="429" ht="12.75" customHeight="1">
      <c r="A429" s="121"/>
    </row>
    <row r="430" ht="12.75" customHeight="1">
      <c r="A430" s="121"/>
    </row>
    <row r="431" ht="12.75" customHeight="1">
      <c r="A431" s="121"/>
    </row>
    <row r="432" ht="12.75" customHeight="1">
      <c r="A432" s="121"/>
    </row>
    <row r="433" ht="12.75" customHeight="1">
      <c r="A433" s="121"/>
    </row>
    <row r="434" ht="12.75" customHeight="1">
      <c r="A434" s="121"/>
    </row>
    <row r="435" ht="12.75" customHeight="1">
      <c r="A435" s="121"/>
    </row>
    <row r="436" ht="12.75" customHeight="1">
      <c r="A436" s="121"/>
    </row>
    <row r="437" ht="12.75" customHeight="1">
      <c r="A437" s="121"/>
    </row>
    <row r="438" ht="12.75" customHeight="1">
      <c r="A438" s="121"/>
    </row>
    <row r="439" ht="12.75" customHeight="1">
      <c r="A439" s="121"/>
    </row>
    <row r="440" ht="12.75" customHeight="1">
      <c r="A440" s="121"/>
    </row>
    <row r="441" ht="12.75" customHeight="1">
      <c r="A441" s="121"/>
    </row>
    <row r="442" ht="12.75" customHeight="1">
      <c r="A442" s="121"/>
    </row>
    <row r="443" ht="12.75" customHeight="1">
      <c r="A443" s="121"/>
    </row>
    <row r="444" ht="12.75" customHeight="1">
      <c r="A444" s="121"/>
    </row>
    <row r="445" ht="12.75" customHeight="1">
      <c r="A445" s="121"/>
    </row>
    <row r="446" ht="12.75" customHeight="1">
      <c r="A446" s="121"/>
    </row>
    <row r="447" ht="12.75" customHeight="1">
      <c r="A447" s="121"/>
    </row>
    <row r="448" ht="12.75" customHeight="1">
      <c r="A448" s="121"/>
    </row>
    <row r="449" ht="12.75" customHeight="1">
      <c r="A449" s="121"/>
    </row>
    <row r="450" ht="12.75" customHeight="1">
      <c r="A450" s="121"/>
    </row>
    <row r="451" ht="12.75" customHeight="1">
      <c r="A451" s="121"/>
    </row>
    <row r="452" ht="12.75" customHeight="1">
      <c r="A452" s="121"/>
    </row>
    <row r="453" ht="12.75" customHeight="1">
      <c r="A453" s="121"/>
    </row>
    <row r="454" ht="12.75" customHeight="1">
      <c r="A454" s="121"/>
    </row>
    <row r="455" ht="12.75" customHeight="1">
      <c r="A455" s="121"/>
    </row>
    <row r="456" ht="12.75" customHeight="1">
      <c r="A456" s="121"/>
    </row>
    <row r="457" ht="12.75" customHeight="1">
      <c r="A457" s="121"/>
    </row>
    <row r="458" ht="12.75" customHeight="1">
      <c r="A458" s="121"/>
    </row>
    <row r="459" ht="12.75" customHeight="1">
      <c r="A459" s="121"/>
    </row>
    <row r="460" ht="12.75" customHeight="1">
      <c r="A460" s="121"/>
    </row>
    <row r="461" ht="12.75" customHeight="1">
      <c r="A461" s="121"/>
    </row>
    <row r="462" ht="12.75" customHeight="1">
      <c r="A462" s="121"/>
    </row>
    <row r="463" ht="12.75" customHeight="1">
      <c r="A463" s="121"/>
    </row>
    <row r="464" ht="12.75" customHeight="1">
      <c r="A464" s="121"/>
    </row>
    <row r="465" ht="12.75" customHeight="1">
      <c r="A465" s="121"/>
    </row>
    <row r="466" ht="12.75" customHeight="1">
      <c r="A466" s="121"/>
    </row>
    <row r="467" ht="12.75" customHeight="1">
      <c r="A467" s="121"/>
    </row>
    <row r="468" ht="12.75" customHeight="1">
      <c r="A468" s="121"/>
    </row>
    <row r="469" ht="12.75" customHeight="1">
      <c r="A469" s="121"/>
    </row>
    <row r="470" ht="12.75" customHeight="1">
      <c r="A470" s="121"/>
    </row>
    <row r="471" ht="12.75" customHeight="1">
      <c r="A471" s="121"/>
    </row>
    <row r="472" ht="12.75" customHeight="1">
      <c r="A472" s="121"/>
    </row>
    <row r="473" ht="12.75" customHeight="1">
      <c r="A473" s="121"/>
    </row>
    <row r="474" ht="12.75" customHeight="1">
      <c r="A474" s="121"/>
    </row>
    <row r="475" ht="12.75" customHeight="1">
      <c r="A475" s="121"/>
    </row>
    <row r="476" ht="12.75" customHeight="1">
      <c r="A476" s="121"/>
    </row>
    <row r="477" ht="12.75" customHeight="1">
      <c r="A477" s="121"/>
    </row>
    <row r="478" ht="12.75" customHeight="1">
      <c r="A478" s="121"/>
    </row>
    <row r="479" ht="12.75" customHeight="1">
      <c r="A479" s="121"/>
    </row>
    <row r="480" ht="12.75" customHeight="1">
      <c r="A480" s="121"/>
    </row>
    <row r="481" ht="12.75" customHeight="1">
      <c r="A481" s="121"/>
    </row>
    <row r="482" ht="12.75" customHeight="1">
      <c r="A482" s="121"/>
    </row>
    <row r="483" ht="12.75" customHeight="1">
      <c r="A483" s="121"/>
    </row>
    <row r="484" ht="12.75" customHeight="1">
      <c r="A484" s="121"/>
    </row>
    <row r="485" ht="12.75" customHeight="1">
      <c r="A485" s="121"/>
    </row>
    <row r="486" ht="12.75" customHeight="1">
      <c r="A486" s="121"/>
    </row>
    <row r="487" ht="12.75" customHeight="1">
      <c r="A487" s="121"/>
    </row>
    <row r="488" ht="12.75" customHeight="1">
      <c r="A488" s="121"/>
    </row>
    <row r="489" ht="12.75" customHeight="1">
      <c r="A489" s="121"/>
    </row>
    <row r="490" ht="12.75" customHeight="1">
      <c r="A490" s="121"/>
    </row>
    <row r="491" ht="12.75" customHeight="1">
      <c r="A491" s="121"/>
    </row>
    <row r="492" ht="12.75" customHeight="1">
      <c r="A492" s="121"/>
    </row>
    <row r="493" ht="12.75" customHeight="1">
      <c r="A493" s="121"/>
    </row>
    <row r="494" ht="12.75" customHeight="1">
      <c r="A494" s="121"/>
    </row>
    <row r="495" ht="12.75" customHeight="1">
      <c r="A495" s="121"/>
    </row>
    <row r="496" ht="12.75" customHeight="1">
      <c r="A496" s="121"/>
    </row>
    <row r="497" ht="12.75" customHeight="1">
      <c r="A497" s="121"/>
    </row>
    <row r="498" ht="12.75" customHeight="1">
      <c r="A498" s="121"/>
    </row>
    <row r="499" ht="12.75" customHeight="1">
      <c r="A499" s="121"/>
    </row>
    <row r="500" ht="12.75" customHeight="1">
      <c r="A500" s="121"/>
    </row>
    <row r="501" ht="12.75" customHeight="1">
      <c r="A501" s="121"/>
    </row>
    <row r="502" ht="12.75" customHeight="1">
      <c r="A502" s="121"/>
    </row>
    <row r="503" ht="12.75" customHeight="1">
      <c r="A503" s="121"/>
    </row>
    <row r="504" ht="12.75" customHeight="1">
      <c r="A504" s="121"/>
    </row>
    <row r="505" ht="12.75" customHeight="1">
      <c r="A505" s="121"/>
    </row>
    <row r="506" ht="12.75" customHeight="1">
      <c r="A506" s="121"/>
    </row>
    <row r="507" ht="12.75" customHeight="1">
      <c r="A507" s="121"/>
    </row>
    <row r="508" ht="12.75" customHeight="1">
      <c r="A508" s="121"/>
    </row>
    <row r="509" ht="12.75" customHeight="1">
      <c r="A509" s="121"/>
    </row>
    <row r="510" ht="12.75" customHeight="1">
      <c r="A510" s="121"/>
    </row>
    <row r="511" ht="12.75" customHeight="1">
      <c r="A511" s="121"/>
    </row>
    <row r="512" ht="12.75" customHeight="1">
      <c r="A512" s="121"/>
    </row>
    <row r="513" ht="12.75" customHeight="1">
      <c r="A513" s="121"/>
    </row>
    <row r="514" ht="12.75" customHeight="1">
      <c r="A514" s="121"/>
    </row>
    <row r="515" ht="12.75" customHeight="1">
      <c r="A515" s="121"/>
    </row>
    <row r="516" ht="12.75" customHeight="1">
      <c r="A516" s="121"/>
    </row>
    <row r="517" ht="12.75" customHeight="1">
      <c r="A517" s="121"/>
    </row>
    <row r="518" ht="12.75" customHeight="1">
      <c r="A518" s="121"/>
    </row>
    <row r="519" ht="12.75" customHeight="1">
      <c r="A519" s="121"/>
    </row>
    <row r="520" ht="12.75" customHeight="1">
      <c r="A520" s="121"/>
    </row>
    <row r="521" ht="12.75" customHeight="1">
      <c r="A521" s="121"/>
    </row>
    <row r="522" ht="12.75" customHeight="1">
      <c r="A522" s="121"/>
    </row>
    <row r="523" ht="12.75" customHeight="1">
      <c r="A523" s="121"/>
    </row>
    <row r="524" ht="12.75" customHeight="1">
      <c r="A524" s="121"/>
    </row>
    <row r="525" ht="12.75" customHeight="1">
      <c r="A525" s="121"/>
    </row>
    <row r="526" ht="12.75" customHeight="1">
      <c r="A526" s="121"/>
    </row>
    <row r="527" ht="12.75" customHeight="1">
      <c r="A527" s="121"/>
    </row>
    <row r="528" ht="12.75" customHeight="1">
      <c r="A528" s="121"/>
    </row>
    <row r="529" ht="12.75" customHeight="1">
      <c r="A529" s="121"/>
    </row>
    <row r="530" ht="12.75" customHeight="1">
      <c r="A530" s="121"/>
    </row>
    <row r="531" ht="12.75" customHeight="1">
      <c r="A531" s="121"/>
    </row>
    <row r="532" ht="12.75" customHeight="1">
      <c r="A532" s="121"/>
    </row>
    <row r="533" ht="12.75" customHeight="1">
      <c r="A533" s="121"/>
    </row>
    <row r="534" ht="12.75" customHeight="1">
      <c r="A534" s="121"/>
    </row>
    <row r="535" ht="12.75" customHeight="1">
      <c r="A535" s="121"/>
    </row>
    <row r="536" ht="12.75" customHeight="1">
      <c r="A536" s="121"/>
    </row>
    <row r="537" ht="12.75" customHeight="1">
      <c r="A537" s="121"/>
    </row>
    <row r="538" ht="12.75" customHeight="1">
      <c r="A538" s="121"/>
    </row>
    <row r="539" ht="12.75" customHeight="1">
      <c r="A539" s="121"/>
    </row>
    <row r="540" ht="12.75" customHeight="1">
      <c r="A540" s="121"/>
    </row>
    <row r="541" ht="12.75" customHeight="1">
      <c r="A541" s="121"/>
    </row>
    <row r="542" ht="12.75" customHeight="1">
      <c r="A542" s="121"/>
    </row>
    <row r="543" ht="12.75" customHeight="1">
      <c r="A543" s="121"/>
    </row>
    <row r="544" ht="12.75" customHeight="1">
      <c r="A544" s="121"/>
    </row>
    <row r="545" ht="12.75" customHeight="1">
      <c r="A545" s="121"/>
    </row>
    <row r="546" ht="12.75" customHeight="1">
      <c r="A546" s="121"/>
    </row>
    <row r="547" ht="12.75" customHeight="1">
      <c r="A547" s="121"/>
    </row>
    <row r="548" ht="12.75" customHeight="1">
      <c r="A548" s="121"/>
    </row>
    <row r="549" ht="12.75" customHeight="1">
      <c r="A549" s="121"/>
    </row>
    <row r="550" ht="12.75" customHeight="1">
      <c r="A550" s="121"/>
    </row>
    <row r="551" ht="12.75" customHeight="1">
      <c r="A551" s="121"/>
    </row>
    <row r="552" ht="12.75" customHeight="1">
      <c r="A552" s="121"/>
    </row>
    <row r="553" ht="12.75" customHeight="1">
      <c r="A553" s="121"/>
    </row>
    <row r="554" ht="12.75" customHeight="1">
      <c r="A554" s="121"/>
    </row>
    <row r="555" ht="12.75" customHeight="1">
      <c r="A555" s="121"/>
    </row>
    <row r="556" ht="12.75" customHeight="1">
      <c r="A556" s="121"/>
    </row>
    <row r="557" ht="12.75" customHeight="1">
      <c r="A557" s="121"/>
    </row>
    <row r="558" ht="12.75" customHeight="1">
      <c r="A558" s="121"/>
    </row>
    <row r="559" ht="12.75" customHeight="1">
      <c r="A559" s="121"/>
    </row>
    <row r="560" ht="12.75" customHeight="1">
      <c r="A560" s="121"/>
    </row>
    <row r="561" ht="12.75" customHeight="1">
      <c r="A561" s="121"/>
    </row>
    <row r="562" ht="12.75" customHeight="1">
      <c r="A562" s="121"/>
    </row>
    <row r="563" ht="12.75" customHeight="1">
      <c r="A563" s="121"/>
    </row>
    <row r="564" ht="12.75" customHeight="1">
      <c r="A564" s="121"/>
    </row>
    <row r="565" ht="12.75" customHeight="1">
      <c r="A565" s="121"/>
    </row>
    <row r="566" ht="12.75" customHeight="1">
      <c r="A566" s="121"/>
    </row>
    <row r="567" ht="12.75" customHeight="1">
      <c r="A567" s="121"/>
    </row>
    <row r="568" ht="12.75" customHeight="1">
      <c r="A568" s="121"/>
    </row>
    <row r="569" ht="12.75" customHeight="1">
      <c r="A569" s="121"/>
    </row>
    <row r="570" ht="12.75" customHeight="1">
      <c r="A570" s="121"/>
    </row>
    <row r="571" ht="12.75" customHeight="1">
      <c r="A571" s="121"/>
    </row>
    <row r="572" ht="12.75" customHeight="1">
      <c r="A572" s="121"/>
    </row>
    <row r="573" ht="12.75" customHeight="1">
      <c r="A573" s="121"/>
    </row>
    <row r="574" ht="12.75" customHeight="1">
      <c r="A574" s="121"/>
    </row>
    <row r="575" ht="12.75" customHeight="1">
      <c r="A575" s="121"/>
    </row>
    <row r="576" ht="12.75" customHeight="1">
      <c r="A576" s="121"/>
    </row>
    <row r="577" ht="12.75" customHeight="1">
      <c r="A577" s="121"/>
    </row>
    <row r="578" ht="12.75" customHeight="1">
      <c r="A578" s="121"/>
    </row>
    <row r="579" ht="12.75" customHeight="1">
      <c r="A579" s="121"/>
    </row>
    <row r="580" ht="12.75" customHeight="1">
      <c r="A580" s="121"/>
    </row>
    <row r="581" ht="12.75" customHeight="1">
      <c r="A581" s="121"/>
    </row>
    <row r="582" ht="12.75" customHeight="1">
      <c r="A582" s="121"/>
    </row>
    <row r="583" ht="12.75" customHeight="1">
      <c r="A583" s="121"/>
    </row>
    <row r="584" ht="12.75" customHeight="1">
      <c r="A584" s="121"/>
    </row>
    <row r="585" ht="12.75" customHeight="1">
      <c r="A585" s="121"/>
    </row>
    <row r="586" ht="12.75" customHeight="1">
      <c r="A586" s="121"/>
    </row>
    <row r="587" ht="12.75" customHeight="1">
      <c r="A587" s="121"/>
    </row>
    <row r="588" ht="12.75" customHeight="1">
      <c r="A588" s="121"/>
    </row>
    <row r="589" ht="12.75" customHeight="1">
      <c r="A589" s="121"/>
    </row>
    <row r="590" ht="12.75" customHeight="1">
      <c r="A590" s="121"/>
    </row>
    <row r="591" ht="12.75" customHeight="1">
      <c r="A591" s="121"/>
    </row>
    <row r="592" ht="12.75" customHeight="1">
      <c r="A592" s="121"/>
    </row>
    <row r="593" ht="12.75" customHeight="1">
      <c r="A593" s="121"/>
    </row>
    <row r="594" ht="12.75" customHeight="1">
      <c r="A594" s="121"/>
    </row>
    <row r="595" ht="12.75" customHeight="1">
      <c r="A595" s="121"/>
    </row>
    <row r="596" ht="12.75" customHeight="1">
      <c r="A596" s="121"/>
    </row>
    <row r="597" ht="12.75" customHeight="1">
      <c r="A597" s="121"/>
    </row>
    <row r="598" ht="12.75" customHeight="1">
      <c r="A598" s="121"/>
    </row>
    <row r="599" ht="12.75" customHeight="1">
      <c r="A599" s="121"/>
    </row>
    <row r="600" ht="12.75" customHeight="1">
      <c r="A600" s="121"/>
    </row>
    <row r="601" ht="12.75" customHeight="1">
      <c r="A601" s="121"/>
    </row>
    <row r="602" ht="12.75" customHeight="1">
      <c r="A602" s="121"/>
    </row>
    <row r="603" ht="12.75" customHeight="1">
      <c r="A603" s="121"/>
    </row>
    <row r="604" ht="12.75" customHeight="1">
      <c r="A604" s="121"/>
    </row>
    <row r="605" ht="12.75" customHeight="1">
      <c r="A605" s="121"/>
    </row>
    <row r="606" ht="12.75" customHeight="1">
      <c r="A606" s="121"/>
    </row>
    <row r="607" ht="12.75" customHeight="1">
      <c r="A607" s="121"/>
    </row>
    <row r="608" ht="12.75" customHeight="1">
      <c r="A608" s="121"/>
    </row>
    <row r="609" ht="12.75" customHeight="1">
      <c r="A609" s="121"/>
    </row>
    <row r="610" ht="12.75" customHeight="1">
      <c r="A610" s="121"/>
    </row>
    <row r="611" ht="12.75" customHeight="1">
      <c r="A611" s="121"/>
    </row>
    <row r="612" ht="12.75" customHeight="1">
      <c r="A612" s="121"/>
    </row>
    <row r="613" ht="12.75" customHeight="1">
      <c r="A613" s="121"/>
    </row>
    <row r="614" ht="12.75" customHeight="1">
      <c r="A614" s="121"/>
    </row>
    <row r="615" ht="12.75" customHeight="1">
      <c r="A615" s="121"/>
    </row>
    <row r="616" ht="12.75" customHeight="1">
      <c r="A616" s="121"/>
    </row>
    <row r="617" ht="12.75" customHeight="1">
      <c r="A617" s="121"/>
    </row>
    <row r="618" ht="12.75" customHeight="1">
      <c r="A618" s="121"/>
    </row>
    <row r="619" ht="12.75" customHeight="1">
      <c r="A619" s="121"/>
    </row>
    <row r="620" ht="12.75" customHeight="1">
      <c r="A620" s="121"/>
    </row>
    <row r="621" ht="12.75" customHeight="1">
      <c r="A621" s="121"/>
    </row>
    <row r="622" ht="12.75" customHeight="1">
      <c r="A622" s="121"/>
    </row>
    <row r="623" ht="12.75" customHeight="1">
      <c r="A623" s="121"/>
    </row>
    <row r="624" ht="12.75" customHeight="1">
      <c r="A624" s="121"/>
    </row>
    <row r="625" ht="12.75" customHeight="1">
      <c r="A625" s="121"/>
    </row>
    <row r="626" ht="12.75" customHeight="1">
      <c r="A626" s="121"/>
    </row>
    <row r="627" ht="12.75" customHeight="1">
      <c r="A627" s="121"/>
    </row>
    <row r="628" ht="12.75" customHeight="1">
      <c r="A628" s="121"/>
    </row>
    <row r="629" ht="12.75" customHeight="1">
      <c r="A629" s="121"/>
    </row>
    <row r="630" ht="12.75" customHeight="1">
      <c r="A630" s="121"/>
    </row>
    <row r="631" ht="12.75" customHeight="1">
      <c r="A631" s="121"/>
    </row>
    <row r="632" ht="12.75" customHeight="1">
      <c r="A632" s="121"/>
    </row>
    <row r="633" ht="12.75" customHeight="1">
      <c r="A633" s="121"/>
    </row>
    <row r="634" ht="12.75" customHeight="1">
      <c r="A634" s="121"/>
    </row>
    <row r="635" ht="12.75" customHeight="1">
      <c r="A635" s="121"/>
    </row>
    <row r="636" ht="12.75" customHeight="1">
      <c r="A636" s="121"/>
    </row>
    <row r="637" ht="12.75" customHeight="1">
      <c r="A637" s="121"/>
    </row>
    <row r="638" ht="12.75" customHeight="1">
      <c r="A638" s="121"/>
    </row>
    <row r="639" ht="12.75" customHeight="1">
      <c r="A639" s="121"/>
    </row>
    <row r="640" ht="12.75" customHeight="1">
      <c r="A640" s="121"/>
    </row>
    <row r="641" ht="12.75" customHeight="1">
      <c r="A641" s="121"/>
    </row>
    <row r="642" ht="12.75" customHeight="1">
      <c r="A642" s="121"/>
    </row>
    <row r="643" ht="12.75" customHeight="1">
      <c r="A643" s="121"/>
    </row>
    <row r="644" ht="12.75" customHeight="1">
      <c r="A644" s="121"/>
    </row>
    <row r="645" ht="12.75" customHeight="1">
      <c r="A645" s="121"/>
    </row>
    <row r="646" ht="12.75" customHeight="1">
      <c r="A646" s="121"/>
    </row>
    <row r="647" ht="12.75" customHeight="1">
      <c r="A647" s="121"/>
    </row>
    <row r="648" ht="12.75" customHeight="1">
      <c r="A648" s="121"/>
    </row>
    <row r="649" ht="12.75" customHeight="1">
      <c r="A649" s="121"/>
    </row>
    <row r="650" ht="12.75" customHeight="1">
      <c r="A650" s="121"/>
    </row>
    <row r="651" ht="12.75" customHeight="1">
      <c r="A651" s="121"/>
    </row>
    <row r="652" ht="12.75" customHeight="1">
      <c r="A652" s="121"/>
    </row>
    <row r="653" ht="12.75" customHeight="1">
      <c r="A653" s="121"/>
    </row>
    <row r="654" ht="12.75" customHeight="1">
      <c r="A654" s="121"/>
    </row>
    <row r="655" ht="12.75" customHeight="1">
      <c r="A655" s="121"/>
    </row>
    <row r="656" ht="12.75" customHeight="1">
      <c r="A656" s="121"/>
    </row>
    <row r="657" ht="12.75" customHeight="1">
      <c r="A657" s="121"/>
    </row>
    <row r="658" ht="12.75" customHeight="1">
      <c r="A658" s="121"/>
    </row>
    <row r="659" ht="12.75" customHeight="1">
      <c r="A659" s="121"/>
    </row>
    <row r="660" ht="12.75" customHeight="1">
      <c r="A660" s="121"/>
    </row>
    <row r="661" ht="12.75" customHeight="1">
      <c r="A661" s="121"/>
    </row>
    <row r="662" ht="12.75" customHeight="1">
      <c r="A662" s="121"/>
    </row>
    <row r="663" ht="12.75" customHeight="1">
      <c r="A663" s="121"/>
    </row>
    <row r="664" ht="12.75" customHeight="1">
      <c r="A664" s="121"/>
    </row>
    <row r="665" ht="12.75" customHeight="1">
      <c r="A665" s="121"/>
    </row>
    <row r="666" ht="12.75" customHeight="1">
      <c r="A666" s="121"/>
    </row>
    <row r="667" ht="12.75" customHeight="1">
      <c r="A667" s="121"/>
    </row>
    <row r="668" ht="12.75" customHeight="1">
      <c r="A668" s="121"/>
    </row>
    <row r="669" ht="12.75" customHeight="1">
      <c r="A669" s="121"/>
    </row>
    <row r="670" ht="12.75" customHeight="1">
      <c r="A670" s="121"/>
    </row>
    <row r="671" ht="12.75" customHeight="1">
      <c r="A671" s="121"/>
    </row>
    <row r="672" ht="12.75" customHeight="1">
      <c r="A672" s="121"/>
    </row>
    <row r="673" ht="12.75" customHeight="1">
      <c r="A673" s="121"/>
    </row>
    <row r="674" ht="12.75" customHeight="1">
      <c r="A674" s="121"/>
    </row>
    <row r="675" ht="12.75" customHeight="1">
      <c r="A675" s="121"/>
    </row>
    <row r="676" ht="12.75" customHeight="1">
      <c r="A676" s="121"/>
    </row>
    <row r="677" ht="12.75" customHeight="1">
      <c r="A677" s="121"/>
    </row>
    <row r="678" ht="12.75" customHeight="1">
      <c r="A678" s="121"/>
    </row>
    <row r="679" ht="12.75" customHeight="1">
      <c r="A679" s="121"/>
    </row>
    <row r="680" ht="12.75" customHeight="1">
      <c r="A680" s="121"/>
    </row>
    <row r="681" ht="12.75" customHeight="1">
      <c r="A681" s="121"/>
    </row>
    <row r="682" ht="12.75" customHeight="1">
      <c r="A682" s="121"/>
    </row>
    <row r="683" ht="12.75" customHeight="1">
      <c r="A683" s="121"/>
    </row>
    <row r="684" ht="12.75" customHeight="1">
      <c r="A684" s="121"/>
    </row>
    <row r="685" ht="12.75" customHeight="1">
      <c r="A685" s="121"/>
    </row>
    <row r="686" ht="12.75" customHeight="1">
      <c r="A686" s="121"/>
    </row>
    <row r="687" ht="12.75" customHeight="1">
      <c r="A687" s="121"/>
    </row>
    <row r="688" ht="12.75" customHeight="1">
      <c r="A688" s="121"/>
    </row>
    <row r="689" ht="12.75" customHeight="1">
      <c r="A689" s="121"/>
    </row>
    <row r="690" ht="12.75" customHeight="1">
      <c r="A690" s="121"/>
    </row>
    <row r="691" ht="12.75" customHeight="1">
      <c r="A691" s="121"/>
    </row>
    <row r="692" ht="12.75" customHeight="1">
      <c r="A692" s="121"/>
    </row>
    <row r="693" ht="12.75" customHeight="1">
      <c r="A693" s="121"/>
    </row>
    <row r="694" ht="12.75" customHeight="1">
      <c r="A694" s="121"/>
    </row>
    <row r="695" ht="12.75" customHeight="1">
      <c r="A695" s="121"/>
    </row>
    <row r="696" ht="12.75" customHeight="1">
      <c r="A696" s="121"/>
    </row>
    <row r="697" ht="12.75" customHeight="1">
      <c r="A697" s="121"/>
    </row>
    <row r="698" ht="12.75" customHeight="1">
      <c r="A698" s="121"/>
    </row>
    <row r="699" ht="12.75" customHeight="1">
      <c r="A699" s="121"/>
    </row>
    <row r="700" ht="12.75" customHeight="1">
      <c r="A700" s="121"/>
    </row>
    <row r="701" ht="12.75" customHeight="1">
      <c r="A701" s="121"/>
    </row>
    <row r="702" ht="12.75" customHeight="1">
      <c r="A702" s="121"/>
    </row>
    <row r="703" ht="12.75" customHeight="1">
      <c r="A703" s="121"/>
    </row>
    <row r="704" ht="12.75" customHeight="1">
      <c r="A704" s="121"/>
    </row>
    <row r="705" ht="12.75" customHeight="1">
      <c r="A705" s="121"/>
    </row>
    <row r="706" ht="12.75" customHeight="1">
      <c r="A706" s="121"/>
    </row>
    <row r="707" ht="12.75" customHeight="1">
      <c r="A707" s="121"/>
    </row>
    <row r="708" ht="12.75" customHeight="1">
      <c r="A708" s="121"/>
    </row>
    <row r="709" ht="12.75" customHeight="1">
      <c r="A709" s="121"/>
    </row>
    <row r="710" ht="12.75" customHeight="1">
      <c r="A710" s="121"/>
    </row>
    <row r="711" ht="12.75" customHeight="1">
      <c r="A711" s="121"/>
    </row>
    <row r="712" ht="12.75" customHeight="1">
      <c r="A712" s="121"/>
    </row>
    <row r="713" ht="12.75" customHeight="1">
      <c r="A713" s="121"/>
    </row>
    <row r="714" ht="12.75" customHeight="1">
      <c r="A714" s="121"/>
    </row>
    <row r="715" ht="12.75" customHeight="1">
      <c r="A715" s="121"/>
    </row>
    <row r="716" ht="12.75" customHeight="1">
      <c r="A716" s="121"/>
    </row>
    <row r="717" ht="12.75" customHeight="1">
      <c r="A717" s="121"/>
    </row>
    <row r="718" ht="12.75" customHeight="1">
      <c r="A718" s="121"/>
    </row>
    <row r="719" ht="12.75" customHeight="1">
      <c r="A719" s="121"/>
    </row>
    <row r="720" ht="12.75" customHeight="1">
      <c r="A720" s="121"/>
    </row>
    <row r="721" ht="12.75" customHeight="1">
      <c r="A721" s="121"/>
    </row>
    <row r="722" ht="12.75" customHeight="1">
      <c r="A722" s="121"/>
    </row>
    <row r="723" ht="12.75" customHeight="1">
      <c r="A723" s="121"/>
    </row>
    <row r="724" ht="12.75" customHeight="1">
      <c r="A724" s="121"/>
    </row>
    <row r="725" ht="12.75" customHeight="1">
      <c r="A725" s="121"/>
    </row>
    <row r="726" ht="12.75" customHeight="1">
      <c r="A726" s="121"/>
    </row>
    <row r="727" ht="12.75" customHeight="1">
      <c r="A727" s="121"/>
    </row>
    <row r="728" ht="12.75" customHeight="1">
      <c r="A728" s="121"/>
    </row>
    <row r="729" ht="12.75" customHeight="1">
      <c r="A729" s="121"/>
    </row>
    <row r="730" ht="12.75" customHeight="1">
      <c r="A730" s="121"/>
    </row>
    <row r="731" ht="12.75" customHeight="1">
      <c r="A731" s="121"/>
    </row>
    <row r="732" ht="12.75" customHeight="1">
      <c r="A732" s="121"/>
    </row>
    <row r="733" ht="12.75" customHeight="1">
      <c r="A733" s="121"/>
    </row>
    <row r="734" ht="12.75" customHeight="1">
      <c r="A734" s="121"/>
    </row>
    <row r="735" ht="12.75" customHeight="1">
      <c r="A735" s="121"/>
    </row>
    <row r="736" ht="12.75" customHeight="1">
      <c r="A736" s="121"/>
    </row>
    <row r="737" ht="12.75" customHeight="1">
      <c r="A737" s="121"/>
    </row>
    <row r="738" ht="12.75" customHeight="1">
      <c r="A738" s="121"/>
    </row>
    <row r="739" ht="12.75" customHeight="1">
      <c r="A739" s="121"/>
    </row>
    <row r="740" ht="12.75" customHeight="1">
      <c r="A740" s="121"/>
    </row>
    <row r="741" ht="12.75" customHeight="1">
      <c r="A741" s="121"/>
    </row>
    <row r="742" ht="12.75" customHeight="1">
      <c r="A742" s="121"/>
    </row>
    <row r="743" ht="12.75" customHeight="1">
      <c r="A743" s="121"/>
    </row>
    <row r="744" ht="12.75" customHeight="1">
      <c r="A744" s="121"/>
    </row>
    <row r="745" ht="12.75" customHeight="1">
      <c r="A745" s="121"/>
    </row>
    <row r="746" ht="12.75" customHeight="1">
      <c r="A746" s="121"/>
    </row>
    <row r="747" ht="12.75" customHeight="1">
      <c r="A747" s="121"/>
    </row>
    <row r="748" ht="12.75" customHeight="1">
      <c r="A748" s="121"/>
    </row>
    <row r="749" ht="12.75" customHeight="1">
      <c r="A749" s="121"/>
    </row>
    <row r="750" ht="12.75" customHeight="1">
      <c r="A750" s="121"/>
    </row>
    <row r="751" ht="12.75" customHeight="1">
      <c r="A751" s="121"/>
    </row>
    <row r="752" ht="12.75" customHeight="1">
      <c r="A752" s="121"/>
    </row>
    <row r="753" ht="12.75" customHeight="1">
      <c r="A753" s="121"/>
    </row>
    <row r="754" ht="12.75" customHeight="1">
      <c r="A754" s="121"/>
    </row>
    <row r="755" ht="12.75" customHeight="1">
      <c r="A755" s="121"/>
    </row>
    <row r="756" ht="12.75" customHeight="1">
      <c r="A756" s="121"/>
    </row>
    <row r="757" ht="12.75" customHeight="1">
      <c r="A757" s="121"/>
    </row>
    <row r="758" ht="12.75" customHeight="1">
      <c r="A758" s="121"/>
    </row>
    <row r="759" ht="12.75" customHeight="1">
      <c r="A759" s="121"/>
    </row>
    <row r="760" ht="12.75" customHeight="1">
      <c r="A760" s="121"/>
    </row>
    <row r="761" ht="12.75" customHeight="1">
      <c r="A761" s="121"/>
    </row>
    <row r="762" ht="12.75" customHeight="1">
      <c r="A762" s="121"/>
    </row>
    <row r="763" ht="12.75" customHeight="1">
      <c r="A763" s="121"/>
    </row>
    <row r="764" ht="12.75" customHeight="1">
      <c r="A764" s="121"/>
    </row>
    <row r="765" ht="12.75" customHeight="1">
      <c r="A765" s="121"/>
    </row>
    <row r="766" ht="12.75" customHeight="1">
      <c r="A766" s="121"/>
    </row>
    <row r="767" ht="12.75" customHeight="1">
      <c r="A767" s="121"/>
    </row>
    <row r="768" ht="12.75" customHeight="1">
      <c r="A768" s="121"/>
    </row>
    <row r="769" ht="12.75" customHeight="1">
      <c r="A769" s="121"/>
    </row>
    <row r="770" ht="12.75" customHeight="1">
      <c r="A770" s="121"/>
    </row>
    <row r="771" ht="12.75" customHeight="1">
      <c r="A771" s="121"/>
    </row>
    <row r="772" ht="12.75" customHeight="1">
      <c r="A772" s="121"/>
    </row>
    <row r="773" ht="12.75" customHeight="1">
      <c r="A773" s="121"/>
    </row>
    <row r="774" ht="12.75" customHeight="1">
      <c r="A774" s="121"/>
    </row>
    <row r="775" ht="12.75" customHeight="1">
      <c r="A775" s="121"/>
    </row>
    <row r="776" ht="12.75" customHeight="1">
      <c r="A776" s="121"/>
    </row>
    <row r="777" ht="12.75" customHeight="1">
      <c r="A777" s="121"/>
    </row>
    <row r="778" ht="12.75" customHeight="1">
      <c r="A778" s="121"/>
    </row>
    <row r="779" ht="12.75" customHeight="1">
      <c r="A779" s="121"/>
    </row>
    <row r="780" ht="12.75" customHeight="1">
      <c r="A780" s="121"/>
    </row>
    <row r="781" ht="12.75" customHeight="1">
      <c r="A781" s="121"/>
    </row>
    <row r="782" ht="12.75" customHeight="1">
      <c r="A782" s="121"/>
    </row>
    <row r="783" ht="12.75" customHeight="1">
      <c r="A783" s="121"/>
    </row>
    <row r="784" ht="12.75" customHeight="1">
      <c r="A784" s="121"/>
    </row>
    <row r="785" ht="12.75" customHeight="1">
      <c r="A785" s="121"/>
    </row>
    <row r="786" ht="12.75" customHeight="1">
      <c r="A786" s="121"/>
    </row>
    <row r="787" ht="12.75" customHeight="1">
      <c r="A787" s="121"/>
    </row>
    <row r="788" ht="12.75" customHeight="1">
      <c r="A788" s="121"/>
    </row>
    <row r="789" ht="12.75" customHeight="1">
      <c r="A789" s="121"/>
    </row>
    <row r="790" ht="12.75" customHeight="1">
      <c r="A790" s="121"/>
    </row>
    <row r="791" ht="12.75" customHeight="1">
      <c r="A791" s="121"/>
    </row>
    <row r="792" ht="12.75" customHeight="1">
      <c r="A792" s="121"/>
    </row>
    <row r="793" ht="12.75" customHeight="1">
      <c r="A793" s="121"/>
    </row>
    <row r="794" ht="12.75" customHeight="1">
      <c r="A794" s="121"/>
    </row>
    <row r="795" ht="12.75" customHeight="1">
      <c r="A795" s="121"/>
    </row>
    <row r="796" ht="12.75" customHeight="1">
      <c r="A796" s="121"/>
    </row>
    <row r="797" ht="12.75" customHeight="1">
      <c r="A797" s="121"/>
    </row>
    <row r="798" ht="12.75" customHeight="1">
      <c r="A798" s="121"/>
    </row>
    <row r="799" ht="12.75" customHeight="1">
      <c r="A799" s="121"/>
    </row>
    <row r="800" ht="12.75" customHeight="1">
      <c r="A800" s="121"/>
    </row>
    <row r="801" ht="12.75" customHeight="1">
      <c r="A801" s="121"/>
    </row>
    <row r="802" ht="12.75" customHeight="1">
      <c r="A802" s="121"/>
    </row>
    <row r="803" ht="12.75" customHeight="1">
      <c r="A803" s="121"/>
    </row>
    <row r="804" ht="12.75" customHeight="1">
      <c r="A804" s="121"/>
    </row>
    <row r="805" ht="12.75" customHeight="1">
      <c r="A805" s="121"/>
    </row>
    <row r="806" ht="12.75" customHeight="1">
      <c r="A806" s="121"/>
    </row>
    <row r="807" ht="12.75" customHeight="1">
      <c r="A807" s="121"/>
    </row>
    <row r="808" ht="12.75" customHeight="1">
      <c r="A808" s="121"/>
    </row>
    <row r="809" ht="12.75" customHeight="1">
      <c r="A809" s="121"/>
    </row>
    <row r="810" ht="12.75" customHeight="1">
      <c r="A810" s="121"/>
    </row>
    <row r="811" ht="12.75" customHeight="1">
      <c r="A811" s="121"/>
    </row>
    <row r="812" ht="12.75" customHeight="1">
      <c r="A812" s="121"/>
    </row>
    <row r="813" ht="12.75" customHeight="1">
      <c r="A813" s="121"/>
    </row>
    <row r="814" ht="12.75" customHeight="1">
      <c r="A814" s="121"/>
    </row>
    <row r="815" ht="12.75" customHeight="1">
      <c r="A815" s="121"/>
    </row>
    <row r="816" ht="12.75" customHeight="1">
      <c r="A816" s="121"/>
    </row>
    <row r="817" ht="12.75" customHeight="1">
      <c r="A817" s="121"/>
    </row>
    <row r="818" ht="12.75" customHeight="1">
      <c r="A818" s="121"/>
    </row>
    <row r="819" ht="12.75" customHeight="1">
      <c r="A819" s="121"/>
    </row>
    <row r="820" ht="12.75" customHeight="1">
      <c r="A820" s="121"/>
    </row>
    <row r="821" ht="12.75" customHeight="1">
      <c r="A821" s="121"/>
    </row>
    <row r="822" ht="12.75" customHeight="1">
      <c r="A822" s="121"/>
    </row>
    <row r="823" ht="12.75" customHeight="1">
      <c r="A823" s="121"/>
    </row>
    <row r="824" ht="12.75" customHeight="1">
      <c r="A824" s="121"/>
    </row>
    <row r="825" ht="12.75" customHeight="1">
      <c r="A825" s="121"/>
    </row>
    <row r="826" ht="12.75" customHeight="1">
      <c r="A826" s="121"/>
    </row>
    <row r="827" ht="12.75" customHeight="1">
      <c r="A827" s="121"/>
    </row>
    <row r="828" ht="12.75" customHeight="1">
      <c r="A828" s="121"/>
    </row>
    <row r="829" ht="12.75" customHeight="1">
      <c r="A829" s="121"/>
    </row>
    <row r="830" ht="12.75" customHeight="1">
      <c r="A830" s="121"/>
    </row>
    <row r="831" ht="12.75" customHeight="1">
      <c r="A831" s="121"/>
    </row>
    <row r="832" ht="12.75" customHeight="1">
      <c r="A832" s="121"/>
    </row>
    <row r="833" ht="12.75" customHeight="1">
      <c r="A833" s="121"/>
    </row>
    <row r="834" ht="12.75" customHeight="1">
      <c r="A834" s="121"/>
    </row>
    <row r="835" ht="12.75" customHeight="1">
      <c r="A835" s="121"/>
    </row>
    <row r="836" ht="12.75" customHeight="1">
      <c r="A836" s="121"/>
    </row>
    <row r="837" ht="12.75" customHeight="1">
      <c r="A837" s="121"/>
    </row>
    <row r="838" ht="12.75" customHeight="1">
      <c r="A838" s="121"/>
    </row>
    <row r="839" ht="12.75" customHeight="1">
      <c r="A839" s="121"/>
    </row>
    <row r="840" ht="12.75" customHeight="1">
      <c r="A840" s="121"/>
    </row>
    <row r="841" ht="12.75" customHeight="1">
      <c r="A841" s="121"/>
    </row>
    <row r="842" ht="12.75" customHeight="1">
      <c r="A842" s="121"/>
    </row>
    <row r="843" ht="12.75" customHeight="1">
      <c r="A843" s="121"/>
    </row>
    <row r="844" ht="12.75" customHeight="1">
      <c r="A844" s="121"/>
    </row>
    <row r="845" ht="12.75" customHeight="1">
      <c r="A845" s="121"/>
    </row>
    <row r="846" ht="12.75" customHeight="1">
      <c r="A846" s="121"/>
    </row>
    <row r="847" ht="12.75" customHeight="1">
      <c r="A847" s="121"/>
    </row>
    <row r="848" ht="12.75" customHeight="1">
      <c r="A848" s="121"/>
    </row>
    <row r="849" ht="12.75" customHeight="1">
      <c r="A849" s="121"/>
    </row>
    <row r="850" ht="12.75" customHeight="1">
      <c r="A850" s="121"/>
    </row>
    <row r="851" ht="12.75" customHeight="1">
      <c r="A851" s="121"/>
    </row>
    <row r="852" ht="12.75" customHeight="1">
      <c r="A852" s="121"/>
    </row>
    <row r="853" ht="12.75" customHeight="1">
      <c r="A853" s="121"/>
    </row>
    <row r="854" ht="12.75" customHeight="1">
      <c r="A854" s="121"/>
    </row>
    <row r="855" ht="12.75" customHeight="1">
      <c r="A855" s="121"/>
    </row>
    <row r="856" ht="12.75" customHeight="1">
      <c r="A856" s="121"/>
    </row>
    <row r="857" ht="12.75" customHeight="1">
      <c r="A857" s="121"/>
    </row>
    <row r="858" ht="12.75" customHeight="1">
      <c r="A858" s="121"/>
    </row>
    <row r="859" ht="12.75" customHeight="1">
      <c r="A859" s="121"/>
    </row>
    <row r="860" ht="12.75" customHeight="1">
      <c r="A860" s="121"/>
    </row>
    <row r="861" ht="12.75" customHeight="1">
      <c r="A861" s="121"/>
    </row>
    <row r="862" ht="12.75" customHeight="1">
      <c r="A862" s="121"/>
    </row>
    <row r="863" ht="12.75" customHeight="1">
      <c r="A863" s="121"/>
    </row>
    <row r="864" ht="12.75" customHeight="1">
      <c r="A864" s="121"/>
    </row>
    <row r="865" ht="12.75" customHeight="1">
      <c r="A865" s="121"/>
    </row>
    <row r="866" ht="12.75" customHeight="1">
      <c r="A866" s="121"/>
    </row>
    <row r="867" ht="12.75" customHeight="1">
      <c r="A867" s="121"/>
    </row>
    <row r="868" ht="12.75" customHeight="1">
      <c r="A868" s="121"/>
    </row>
    <row r="869" ht="12.75" customHeight="1">
      <c r="A869" s="121"/>
    </row>
    <row r="870" ht="12.75" customHeight="1">
      <c r="A870" s="121"/>
    </row>
    <row r="871" ht="12.75" customHeight="1">
      <c r="A871" s="121"/>
    </row>
    <row r="872" ht="12.75" customHeight="1">
      <c r="A872" s="121"/>
    </row>
    <row r="873" ht="12.75" customHeight="1">
      <c r="A873" s="121"/>
    </row>
    <row r="874" ht="12.75" customHeight="1">
      <c r="A874" s="121"/>
    </row>
    <row r="875" ht="12.75" customHeight="1">
      <c r="A875" s="121"/>
    </row>
    <row r="876" ht="12.75" customHeight="1">
      <c r="A876" s="121"/>
    </row>
    <row r="877" ht="12.75" customHeight="1">
      <c r="A877" s="121"/>
    </row>
    <row r="878" ht="12.75" customHeight="1">
      <c r="A878" s="121"/>
    </row>
    <row r="879" ht="12.75" customHeight="1">
      <c r="A879" s="121"/>
    </row>
    <row r="880" ht="12.75" customHeight="1">
      <c r="A880" s="121"/>
    </row>
    <row r="881" ht="12.75" customHeight="1">
      <c r="A881" s="121"/>
    </row>
    <row r="882" ht="12.75" customHeight="1">
      <c r="A882" s="121"/>
    </row>
    <row r="883" ht="12.75" customHeight="1">
      <c r="A883" s="121"/>
    </row>
    <row r="884" ht="12.75" customHeight="1">
      <c r="A884" s="121"/>
    </row>
    <row r="885" ht="12.75" customHeight="1">
      <c r="A885" s="121"/>
    </row>
    <row r="886" ht="12.75" customHeight="1">
      <c r="A886" s="121"/>
    </row>
    <row r="887" ht="12.75" customHeight="1">
      <c r="A887" s="121"/>
    </row>
    <row r="888" ht="12.75" customHeight="1">
      <c r="A888" s="121"/>
    </row>
    <row r="889" ht="12.75" customHeight="1">
      <c r="A889" s="121"/>
    </row>
    <row r="890" ht="12.75" customHeight="1">
      <c r="A890" s="121"/>
    </row>
    <row r="891" ht="12.75" customHeight="1">
      <c r="A891" s="121"/>
    </row>
    <row r="892" ht="12.75" customHeight="1">
      <c r="A892" s="121"/>
    </row>
    <row r="893" ht="12.75" customHeight="1">
      <c r="A893" s="121"/>
    </row>
    <row r="894" ht="12.75" customHeight="1">
      <c r="A894" s="121"/>
    </row>
    <row r="895" ht="12.75" customHeight="1">
      <c r="A895" s="121"/>
    </row>
    <row r="896" ht="12.75" customHeight="1">
      <c r="A896" s="121"/>
    </row>
    <row r="897" ht="12.75" customHeight="1">
      <c r="A897" s="121"/>
    </row>
    <row r="898" ht="12.75" customHeight="1">
      <c r="A898" s="121"/>
    </row>
    <row r="899" ht="12.75" customHeight="1">
      <c r="A899" s="121"/>
    </row>
    <row r="900" ht="12.75" customHeight="1">
      <c r="A900" s="121"/>
    </row>
    <row r="901" ht="12.75" customHeight="1">
      <c r="A901" s="121"/>
    </row>
    <row r="902" ht="12.75" customHeight="1">
      <c r="A902" s="121"/>
    </row>
    <row r="903" ht="12.75" customHeight="1">
      <c r="A903" s="121"/>
    </row>
    <row r="904" ht="12.75" customHeight="1">
      <c r="A904" s="121"/>
    </row>
    <row r="905" ht="12.75" customHeight="1">
      <c r="A905" s="121"/>
    </row>
    <row r="906" ht="12.75" customHeight="1">
      <c r="A906" s="121"/>
    </row>
    <row r="907" ht="12.75" customHeight="1">
      <c r="A907" s="121"/>
    </row>
    <row r="908" ht="12.75" customHeight="1">
      <c r="A908" s="121"/>
    </row>
    <row r="909" ht="12.75" customHeight="1">
      <c r="A909" s="121"/>
    </row>
    <row r="910" ht="12.75" customHeight="1">
      <c r="A910" s="121"/>
    </row>
    <row r="911" ht="12.75" customHeight="1">
      <c r="A911" s="121"/>
    </row>
    <row r="912" ht="12.75" customHeight="1">
      <c r="A912" s="121"/>
    </row>
    <row r="913" ht="12.75" customHeight="1">
      <c r="A913" s="121"/>
    </row>
    <row r="914" ht="12.75" customHeight="1">
      <c r="A914" s="121"/>
    </row>
    <row r="915" ht="12.75" customHeight="1">
      <c r="A915" s="121"/>
    </row>
    <row r="916" ht="12.75" customHeight="1">
      <c r="A916" s="121"/>
    </row>
    <row r="917" ht="12.75" customHeight="1">
      <c r="A917" s="121"/>
    </row>
    <row r="918" ht="12.75" customHeight="1">
      <c r="A918" s="121"/>
    </row>
    <row r="919" ht="12.75" customHeight="1">
      <c r="A919" s="121"/>
    </row>
    <row r="920" ht="12.75" customHeight="1">
      <c r="A920" s="121"/>
    </row>
    <row r="921" ht="12.75" customHeight="1">
      <c r="A921" s="121"/>
    </row>
    <row r="922" ht="12.75" customHeight="1">
      <c r="A922" s="121"/>
    </row>
    <row r="923" ht="12.75" customHeight="1">
      <c r="A923" s="121"/>
    </row>
    <row r="924" ht="12.75" customHeight="1">
      <c r="A924" s="121"/>
    </row>
    <row r="925" ht="12.75" customHeight="1">
      <c r="A925" s="121"/>
    </row>
    <row r="926" ht="12.75" customHeight="1">
      <c r="A926" s="121"/>
    </row>
    <row r="927" ht="12.75" customHeight="1">
      <c r="A927" s="121"/>
    </row>
    <row r="928" ht="12.75" customHeight="1">
      <c r="A928" s="121"/>
    </row>
    <row r="929" ht="12.75" customHeight="1">
      <c r="A929" s="121"/>
    </row>
    <row r="930" ht="12.75" customHeight="1">
      <c r="A930" s="121"/>
    </row>
    <row r="931" ht="12.75" customHeight="1">
      <c r="A931" s="121"/>
    </row>
    <row r="932" ht="12.75" customHeight="1">
      <c r="A932" s="121"/>
    </row>
    <row r="933" ht="12.75" customHeight="1">
      <c r="A933" s="121"/>
    </row>
    <row r="934" ht="12.75" customHeight="1">
      <c r="A934" s="121"/>
    </row>
    <row r="935" ht="12.75" customHeight="1">
      <c r="A935" s="121"/>
    </row>
    <row r="936" ht="12.75" customHeight="1">
      <c r="A936" s="121"/>
    </row>
    <row r="937" ht="12.75" customHeight="1">
      <c r="A937" s="121"/>
    </row>
    <row r="938" ht="12.75" customHeight="1">
      <c r="A938" s="121"/>
    </row>
    <row r="939" ht="12.75" customHeight="1">
      <c r="A939" s="121"/>
    </row>
    <row r="940" ht="12.75" customHeight="1">
      <c r="A940" s="121"/>
    </row>
    <row r="941" ht="12.75" customHeight="1">
      <c r="A941" s="121"/>
    </row>
    <row r="942" ht="12.75" customHeight="1">
      <c r="A942" s="121"/>
    </row>
    <row r="943" ht="12.75" customHeight="1">
      <c r="A943" s="121"/>
    </row>
    <row r="944" ht="12.75" customHeight="1">
      <c r="A944" s="121"/>
    </row>
    <row r="945" ht="12.75" customHeight="1">
      <c r="A945" s="121"/>
    </row>
    <row r="946" ht="12.75" customHeight="1">
      <c r="A946" s="121"/>
    </row>
    <row r="947" ht="12.75" customHeight="1">
      <c r="A947" s="121"/>
    </row>
    <row r="948" ht="12.75" customHeight="1">
      <c r="A948" s="121"/>
    </row>
    <row r="949" ht="12.75" customHeight="1">
      <c r="A949" s="121"/>
    </row>
    <row r="950" ht="12.75" customHeight="1">
      <c r="A950" s="121"/>
    </row>
    <row r="951" ht="12.75" customHeight="1">
      <c r="A951" s="121"/>
    </row>
    <row r="952" ht="12.75" customHeight="1">
      <c r="A952" s="121"/>
    </row>
    <row r="953" ht="12.75" customHeight="1">
      <c r="A953" s="121"/>
    </row>
    <row r="954" ht="12.75" customHeight="1">
      <c r="A954" s="121"/>
    </row>
    <row r="955" ht="12.75" customHeight="1">
      <c r="A955" s="121"/>
    </row>
    <row r="956" ht="12.75" customHeight="1">
      <c r="A956" s="121"/>
    </row>
    <row r="957" ht="12.75" customHeight="1">
      <c r="A957" s="121"/>
    </row>
    <row r="958" ht="12.75" customHeight="1">
      <c r="A958" s="121"/>
    </row>
    <row r="959" ht="12.75" customHeight="1">
      <c r="A959" s="121"/>
    </row>
    <row r="960" ht="12.75" customHeight="1">
      <c r="A960" s="121"/>
    </row>
    <row r="961" ht="12.75" customHeight="1">
      <c r="A961" s="121"/>
    </row>
    <row r="962" ht="12.75" customHeight="1">
      <c r="A962" s="121"/>
    </row>
    <row r="963" ht="12.75" customHeight="1">
      <c r="A963" s="121"/>
    </row>
    <row r="964" ht="12.75" customHeight="1">
      <c r="A964" s="121"/>
    </row>
    <row r="965" ht="12.75" customHeight="1">
      <c r="A965" s="121"/>
    </row>
    <row r="966" ht="12.75" customHeight="1">
      <c r="A966" s="121"/>
    </row>
    <row r="967" ht="12.75" customHeight="1">
      <c r="A967" s="121"/>
    </row>
    <row r="968" ht="12.75" customHeight="1">
      <c r="A968" s="121"/>
    </row>
    <row r="969" ht="12.75" customHeight="1">
      <c r="A969" s="121"/>
    </row>
    <row r="970" ht="12.75" customHeight="1">
      <c r="A970" s="121"/>
    </row>
    <row r="971" ht="12.75" customHeight="1">
      <c r="A971" s="121"/>
    </row>
    <row r="972" ht="12.75" customHeight="1">
      <c r="A972" s="121"/>
    </row>
    <row r="973" ht="12.75" customHeight="1">
      <c r="A973" s="121"/>
    </row>
    <row r="974" ht="12.75" customHeight="1">
      <c r="A974" s="121"/>
    </row>
    <row r="975" ht="12.75" customHeight="1">
      <c r="A975" s="121"/>
    </row>
    <row r="976" ht="12.75" customHeight="1">
      <c r="A976" s="121"/>
    </row>
    <row r="977" ht="12.75" customHeight="1">
      <c r="A977" s="121"/>
    </row>
    <row r="978" ht="12.75" customHeight="1">
      <c r="A978" s="121"/>
    </row>
    <row r="979" ht="12.75" customHeight="1">
      <c r="A979" s="121"/>
    </row>
    <row r="980" ht="12.75" customHeight="1">
      <c r="A980" s="121"/>
    </row>
    <row r="981" ht="12.75" customHeight="1">
      <c r="A981" s="121"/>
    </row>
    <row r="982" ht="12.75" customHeight="1">
      <c r="A982" s="121"/>
    </row>
    <row r="983" ht="12.75" customHeight="1">
      <c r="A983" s="121"/>
    </row>
    <row r="984" ht="12.75" customHeight="1">
      <c r="A984" s="121"/>
    </row>
    <row r="985" ht="12.75" customHeight="1">
      <c r="A985" s="121"/>
    </row>
    <row r="986" ht="12.75" customHeight="1">
      <c r="A986" s="121"/>
    </row>
    <row r="987" ht="12.75" customHeight="1">
      <c r="A987" s="121"/>
    </row>
    <row r="988" ht="12.75" customHeight="1">
      <c r="A988" s="121"/>
    </row>
    <row r="989" ht="12.75" customHeight="1">
      <c r="A989" s="121"/>
    </row>
    <row r="990" ht="12.75" customHeight="1">
      <c r="A990" s="121"/>
    </row>
    <row r="991" ht="12.75" customHeight="1">
      <c r="A991" s="121"/>
    </row>
    <row r="992" ht="12.75" customHeight="1">
      <c r="A992" s="121"/>
    </row>
    <row r="993" ht="12.75" customHeight="1">
      <c r="A993" s="121"/>
    </row>
    <row r="994" ht="12.75" customHeight="1">
      <c r="A994" s="121"/>
    </row>
    <row r="995" ht="12.75" customHeight="1">
      <c r="A995" s="121"/>
    </row>
    <row r="996" ht="12.75" customHeight="1">
      <c r="A996" s="121"/>
    </row>
    <row r="997" ht="12.75" customHeight="1">
      <c r="A997" s="121"/>
    </row>
    <row r="998" ht="12.75" customHeight="1">
      <c r="A998" s="121"/>
    </row>
    <row r="999" ht="12.75" customHeight="1">
      <c r="A999" s="121"/>
    </row>
    <row r="1000" ht="12.75" customHeight="1">
      <c r="A1000" s="121"/>
    </row>
    <row r="1001" ht="12.75" customHeight="1">
      <c r="A1001" s="121"/>
    </row>
    <row r="1002" ht="12.75" customHeight="1">
      <c r="A1002" s="121"/>
    </row>
  </sheetData>
  <sheetProtection password="C5F1" sheet="1" objects="1" scenarios="1" selectLockedCells="1"/>
  <mergeCells count="3">
    <mergeCell ref="B15:D15"/>
    <mergeCell ref="B16:D16"/>
    <mergeCell ref="B17:D17"/>
  </mergeCells>
  <printOptions/>
  <pageMargins left="0.75" right="0.75" top="1" bottom="1" header="0" footer="0"/>
  <pageSetup horizontalDpi="600" verticalDpi="600" orientation="portrait" r:id="rId1"/>
  <ignoredErrors>
    <ignoredError sqref="A5:A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Y48"/>
  <sheetViews>
    <sheetView zoomScale="110" zoomScaleNormal="110" zoomScalePageLayoutView="0" workbookViewId="0" topLeftCell="A1">
      <selection activeCell="B5" sqref="B5"/>
    </sheetView>
  </sheetViews>
  <sheetFormatPr defaultColWidth="0" defaultRowHeight="12.75" zeroHeight="1"/>
  <cols>
    <col min="1" max="1" width="22.28125" style="170" customWidth="1"/>
    <col min="2" max="2" width="8.7109375" style="125" customWidth="1"/>
    <col min="3" max="3" width="8.8515625" style="125" customWidth="1"/>
    <col min="4" max="4" width="10.140625" style="125" customWidth="1"/>
    <col min="5" max="5" width="8.7109375" style="125" customWidth="1"/>
    <col min="6" max="6" width="8.8515625" style="125" customWidth="1"/>
    <col min="7" max="7" width="12.140625" style="125" customWidth="1"/>
    <col min="8" max="8" width="5.421875" style="125" customWidth="1"/>
    <col min="9" max="9" width="8.8515625" style="125" customWidth="1"/>
    <col min="10" max="10" width="8.421875" style="125" customWidth="1"/>
    <col min="11" max="11" width="5.00390625" style="125" customWidth="1"/>
    <col min="12" max="12" width="10.421875" style="125" customWidth="1"/>
    <col min="13" max="22" width="9.140625" style="125" customWidth="1"/>
    <col min="23" max="23" width="5.7109375" style="48" customWidth="1"/>
    <col min="24" max="24" width="8.8515625" style="47" customWidth="1"/>
    <col min="25" max="25" width="10.140625" style="47" customWidth="1"/>
    <col min="26" max="26" width="8.7109375" style="125" customWidth="1"/>
    <col min="27" max="27" width="8.8515625" style="125" customWidth="1"/>
    <col min="28" max="28" width="8.7109375" style="125" customWidth="1"/>
    <col min="29" max="29" width="8.8515625" style="125" customWidth="1"/>
    <col min="30" max="30" width="12.140625" style="125" customWidth="1"/>
    <col min="31" max="31" width="5.421875" style="125" customWidth="1"/>
    <col min="32" max="32" width="8.8515625" style="125" customWidth="1"/>
    <col min="33" max="33" width="8.421875" style="125" customWidth="1"/>
    <col min="34" max="34" width="5.00390625" style="125" customWidth="1"/>
    <col min="35" max="35" width="10.421875" style="125" customWidth="1"/>
    <col min="36" max="16384" width="1.7109375" style="125" hidden="1" customWidth="1"/>
  </cols>
  <sheetData>
    <row r="1" spans="1:25" ht="20.25" customHeight="1">
      <c r="A1" s="190" t="s">
        <v>73</v>
      </c>
      <c r="D1" s="126" t="s">
        <v>79</v>
      </c>
      <c r="E1" s="208"/>
      <c r="F1" s="208"/>
      <c r="G1" s="126" t="s">
        <v>0</v>
      </c>
      <c r="H1" s="208"/>
      <c r="I1" s="208"/>
      <c r="J1" s="208"/>
      <c r="K1" s="127" t="s">
        <v>1</v>
      </c>
      <c r="L1" s="128"/>
      <c r="W1" s="55"/>
      <c r="X1" s="56" t="s">
        <v>65</v>
      </c>
      <c r="Y1" s="57" t="s">
        <v>66</v>
      </c>
    </row>
    <row r="2" spans="1:25" ht="15" customHeight="1">
      <c r="A2" s="189" t="s">
        <v>126</v>
      </c>
      <c r="D2" s="124"/>
      <c r="W2" s="58"/>
      <c r="X2" s="51" t="s">
        <v>68</v>
      </c>
      <c r="Y2" s="59"/>
    </row>
    <row r="3" spans="1:25" s="127" customFormat="1" ht="15" customHeight="1">
      <c r="A3" s="129"/>
      <c r="B3" s="130" t="s">
        <v>2</v>
      </c>
      <c r="C3" s="130" t="s">
        <v>3</v>
      </c>
      <c r="D3" s="130" t="s">
        <v>4</v>
      </c>
      <c r="E3" s="130" t="s">
        <v>5</v>
      </c>
      <c r="W3" s="60">
        <v>3</v>
      </c>
      <c r="X3" s="52">
        <v>33</v>
      </c>
      <c r="Y3" s="61">
        <v>1800</v>
      </c>
    </row>
    <row r="4" spans="1:25" ht="15" customHeight="1">
      <c r="A4" s="131" t="s">
        <v>6</v>
      </c>
      <c r="B4" s="132"/>
      <c r="C4" s="133">
        <v>2106</v>
      </c>
      <c r="D4" s="134">
        <v>41.98</v>
      </c>
      <c r="E4" s="135">
        <v>88.41860000000001</v>
      </c>
      <c r="F4" s="136"/>
      <c r="W4" s="60">
        <v>4</v>
      </c>
      <c r="X4" s="52">
        <v>33</v>
      </c>
      <c r="Y4" s="61">
        <v>2230</v>
      </c>
    </row>
    <row r="5" spans="1:25" ht="15" customHeight="1">
      <c r="A5" s="131" t="s">
        <v>7</v>
      </c>
      <c r="B5" s="137"/>
      <c r="C5" s="66"/>
      <c r="D5" s="132">
        <v>37</v>
      </c>
      <c r="E5" s="132"/>
      <c r="F5" s="136"/>
      <c r="G5" s="125">
        <v>3100.4</v>
      </c>
      <c r="W5" s="60">
        <v>5</v>
      </c>
      <c r="X5" s="52">
        <v>35.8</v>
      </c>
      <c r="Y5" s="61">
        <v>2710</v>
      </c>
    </row>
    <row r="6" spans="1:25" ht="15" customHeight="1">
      <c r="A6" s="131" t="s">
        <v>8</v>
      </c>
      <c r="B6" s="137"/>
      <c r="C6" s="66"/>
      <c r="D6" s="132">
        <v>74</v>
      </c>
      <c r="E6" s="132"/>
      <c r="F6" s="136"/>
      <c r="G6" s="125">
        <f>'W&amp;B Setup'!B8</f>
        <v>2950</v>
      </c>
      <c r="W6" s="60">
        <v>6</v>
      </c>
      <c r="X6" s="52">
        <v>39</v>
      </c>
      <c r="Y6" s="61">
        <v>2950</v>
      </c>
    </row>
    <row r="7" spans="1:25" ht="15" customHeight="1">
      <c r="A7" s="131" t="s">
        <v>103</v>
      </c>
      <c r="B7" s="138">
        <v>64</v>
      </c>
      <c r="C7" s="176">
        <v>64</v>
      </c>
      <c r="D7" s="132">
        <v>97</v>
      </c>
      <c r="E7" s="132">
        <v>5.2</v>
      </c>
      <c r="F7" s="136"/>
      <c r="W7" s="60">
        <v>7</v>
      </c>
      <c r="X7" s="52">
        <v>46</v>
      </c>
      <c r="Y7" s="61">
        <v>2950</v>
      </c>
    </row>
    <row r="8" spans="1:25" ht="15" customHeight="1">
      <c r="A8" s="131" t="s">
        <v>104</v>
      </c>
      <c r="B8" s="138"/>
      <c r="C8" s="66"/>
      <c r="D8" s="132">
        <v>97</v>
      </c>
      <c r="E8" s="132"/>
      <c r="F8" s="136"/>
      <c r="W8" s="60"/>
      <c r="X8" s="52"/>
      <c r="Y8" s="61"/>
    </row>
    <row r="9" spans="1:25" ht="15" customHeight="1">
      <c r="A9" s="131" t="s">
        <v>54</v>
      </c>
      <c r="B9" s="138"/>
      <c r="C9" s="66"/>
      <c r="D9" s="132">
        <v>116</v>
      </c>
      <c r="E9" s="132">
        <f>C9*D9/1000</f>
        <v>0</v>
      </c>
      <c r="F9" s="136"/>
      <c r="W9" s="60">
        <v>8</v>
      </c>
      <c r="X9" s="52">
        <v>46</v>
      </c>
      <c r="Y9" s="61">
        <v>1800</v>
      </c>
    </row>
    <row r="10" spans="1:25" ht="15" customHeight="1">
      <c r="A10" s="131" t="s">
        <v>9</v>
      </c>
      <c r="B10" s="66">
        <v>15</v>
      </c>
      <c r="C10" s="66">
        <v>15</v>
      </c>
      <c r="D10" s="132">
        <v>129</v>
      </c>
      <c r="E10" s="132">
        <f>C10*D10/1000</f>
        <v>1.935</v>
      </c>
      <c r="F10" s="136"/>
      <c r="W10" s="62">
        <v>9</v>
      </c>
      <c r="X10" s="52">
        <v>33</v>
      </c>
      <c r="Y10" s="61">
        <v>1800</v>
      </c>
    </row>
    <row r="11" spans="1:25" ht="15" customHeight="1">
      <c r="A11" s="131" t="s">
        <v>10</v>
      </c>
      <c r="B11" s="139" t="s">
        <v>83</v>
      </c>
      <c r="C11" s="66"/>
      <c r="D11" s="132">
        <v>46.5</v>
      </c>
      <c r="E11" s="132"/>
      <c r="F11" s="136"/>
      <c r="W11" s="58"/>
      <c r="X11" s="52"/>
      <c r="Y11" s="61"/>
    </row>
    <row r="12" spans="1:25" ht="15" customHeight="1" thickBot="1">
      <c r="A12" s="131" t="s">
        <v>55</v>
      </c>
      <c r="B12" s="140">
        <v>1.7</v>
      </c>
      <c r="C12" s="141">
        <f>B12*-6</f>
        <v>-10.2</v>
      </c>
      <c r="D12" s="142">
        <v>46.5</v>
      </c>
      <c r="E12" s="143">
        <f>C12*D11/1000</f>
        <v>-0.47429999999999994</v>
      </c>
      <c r="F12" s="136"/>
      <c r="W12" s="62"/>
      <c r="X12" s="52"/>
      <c r="Y12" s="61"/>
    </row>
    <row r="13" spans="1:25" ht="15" customHeight="1">
      <c r="A13" s="144" t="s">
        <v>11</v>
      </c>
      <c r="B13" s="145"/>
      <c r="C13" s="146"/>
      <c r="D13" s="147"/>
      <c r="E13" s="148"/>
      <c r="F13" s="136"/>
      <c r="W13" s="58"/>
      <c r="X13" s="52"/>
      <c r="Y13" s="61"/>
    </row>
    <row r="14" spans="1:25" ht="10.5" customHeight="1">
      <c r="A14" s="144"/>
      <c r="B14" s="66"/>
      <c r="C14" s="149"/>
      <c r="D14" s="150" t="s">
        <v>85</v>
      </c>
      <c r="E14" s="151"/>
      <c r="W14" s="58"/>
      <c r="X14" s="53"/>
      <c r="Y14" s="59"/>
    </row>
    <row r="15" spans="1:25" ht="15" customHeight="1">
      <c r="A15" s="131" t="s">
        <v>12</v>
      </c>
      <c r="B15" s="152" t="s">
        <v>84</v>
      </c>
      <c r="C15" s="153"/>
      <c r="D15" s="47"/>
      <c r="E15" s="151"/>
      <c r="U15" s="154" t="s">
        <v>75</v>
      </c>
      <c r="W15" s="58"/>
      <c r="X15" s="51" t="s">
        <v>67</v>
      </c>
      <c r="Y15" s="59"/>
    </row>
    <row r="16" spans="1:25" ht="15" customHeight="1">
      <c r="A16" s="131" t="s">
        <v>13</v>
      </c>
      <c r="B16" s="152" t="s">
        <v>82</v>
      </c>
      <c r="C16" s="155"/>
      <c r="D16" s="156" t="s">
        <v>69</v>
      </c>
      <c r="E16" s="157"/>
      <c r="U16" s="158">
        <v>1</v>
      </c>
      <c r="W16" s="62">
        <v>15</v>
      </c>
      <c r="X16" s="52">
        <v>39</v>
      </c>
      <c r="Y16" s="61">
        <v>2950</v>
      </c>
    </row>
    <row r="17" spans="1:25" ht="15" customHeight="1" thickBot="1">
      <c r="A17" s="131" t="s">
        <v>56</v>
      </c>
      <c r="B17" s="139" t="s">
        <v>83</v>
      </c>
      <c r="C17" s="159"/>
      <c r="D17" s="142"/>
      <c r="E17" s="142"/>
      <c r="U17" s="160"/>
      <c r="W17" s="62">
        <v>16</v>
      </c>
      <c r="X17" s="52">
        <v>40.9</v>
      </c>
      <c r="Y17" s="61">
        <v>3100</v>
      </c>
    </row>
    <row r="18" spans="1:25" ht="15" customHeight="1">
      <c r="A18" s="144" t="s">
        <v>14</v>
      </c>
      <c r="B18" s="140"/>
      <c r="C18" s="146"/>
      <c r="D18" s="147"/>
      <c r="E18" s="148"/>
      <c r="U18" s="161" t="s">
        <v>76</v>
      </c>
      <c r="W18" s="62">
        <v>17</v>
      </c>
      <c r="X18" s="52">
        <v>46</v>
      </c>
      <c r="Y18" s="61">
        <v>3100</v>
      </c>
    </row>
    <row r="19" spans="1:25" ht="15" customHeight="1">
      <c r="A19" s="162"/>
      <c r="B19" s="163"/>
      <c r="C19" s="164"/>
      <c r="D19" s="165" t="s">
        <v>85</v>
      </c>
      <c r="E19" s="165"/>
      <c r="U19" s="161">
        <v>0.5</v>
      </c>
      <c r="W19" s="62">
        <v>18</v>
      </c>
      <c r="X19" s="52">
        <v>46</v>
      </c>
      <c r="Y19" s="61">
        <v>2950</v>
      </c>
    </row>
    <row r="20" spans="1:25" ht="15" customHeight="1">
      <c r="A20" s="166"/>
      <c r="B20" s="167" t="s">
        <v>16</v>
      </c>
      <c r="C20" s="168">
        <f>3100-C4</f>
        <v>994</v>
      </c>
      <c r="D20" s="126"/>
      <c r="E20" s="169"/>
      <c r="U20" s="161">
        <v>0.5</v>
      </c>
      <c r="W20" s="62">
        <v>19</v>
      </c>
      <c r="X20" s="52">
        <v>39</v>
      </c>
      <c r="Y20" s="61">
        <v>2950</v>
      </c>
    </row>
    <row r="21" spans="21:25" ht="13.5" customHeight="1">
      <c r="U21" s="161">
        <v>0.5</v>
      </c>
      <c r="W21" s="62"/>
      <c r="X21" s="53"/>
      <c r="Y21" s="59"/>
    </row>
    <row r="22" spans="21:25" ht="13.5" customHeight="1">
      <c r="U22" s="161">
        <v>0.5</v>
      </c>
      <c r="W22" s="62"/>
      <c r="X22" s="53"/>
      <c r="Y22" s="59"/>
    </row>
    <row r="23" spans="21:25" ht="13.5" customHeight="1">
      <c r="U23" s="161"/>
      <c r="W23" s="62"/>
      <c r="X23" s="53"/>
      <c r="Y23" s="59"/>
    </row>
    <row r="24" spans="21:25" ht="13.5" customHeight="1">
      <c r="U24" s="161" t="s">
        <v>77</v>
      </c>
      <c r="W24" s="62"/>
      <c r="X24" s="54" t="s">
        <v>70</v>
      </c>
      <c r="Y24" s="59"/>
    </row>
    <row r="25" spans="21:25" ht="13.5" customHeight="1">
      <c r="U25" s="171" t="s">
        <v>78</v>
      </c>
      <c r="W25" s="62">
        <v>24</v>
      </c>
      <c r="X25" s="51" t="s">
        <v>67</v>
      </c>
      <c r="Y25" s="59"/>
    </row>
    <row r="26" spans="23:25" ht="13.5" customHeight="1">
      <c r="W26" s="62">
        <v>25</v>
      </c>
      <c r="X26" s="52">
        <v>116.5</v>
      </c>
      <c r="Y26" s="61">
        <v>2950</v>
      </c>
    </row>
    <row r="27" spans="23:25" ht="13.5" customHeight="1">
      <c r="W27" s="62">
        <v>26</v>
      </c>
      <c r="X27" s="52">
        <v>127</v>
      </c>
      <c r="Y27" s="61">
        <v>3100</v>
      </c>
    </row>
    <row r="28" spans="23:25" ht="13.5" customHeight="1">
      <c r="W28" s="62">
        <v>27</v>
      </c>
      <c r="X28" s="52">
        <v>142.8</v>
      </c>
      <c r="Y28" s="61">
        <v>3100</v>
      </c>
    </row>
    <row r="29" spans="23:25" ht="13.5" customHeight="1">
      <c r="W29" s="62">
        <v>28</v>
      </c>
      <c r="X29" s="52">
        <v>135.8</v>
      </c>
      <c r="Y29" s="61">
        <v>2950</v>
      </c>
    </row>
    <row r="30" spans="23:25" ht="13.5" customHeight="1">
      <c r="W30" s="62">
        <v>29</v>
      </c>
      <c r="X30" s="52">
        <v>116.5</v>
      </c>
      <c r="Y30" s="61">
        <v>2950</v>
      </c>
    </row>
    <row r="31" spans="23:25" ht="13.5" customHeight="1">
      <c r="W31" s="62"/>
      <c r="X31" s="53"/>
      <c r="Y31" s="59"/>
    </row>
    <row r="32" spans="23:25" ht="13.5" customHeight="1">
      <c r="W32" s="62"/>
      <c r="X32" s="53"/>
      <c r="Y32" s="59"/>
    </row>
    <row r="33" spans="23:25" ht="13.5" customHeight="1">
      <c r="W33" s="62">
        <v>32</v>
      </c>
      <c r="X33" s="51" t="s">
        <v>68</v>
      </c>
      <c r="Y33" s="59"/>
    </row>
    <row r="34" spans="23:25" ht="13.5" customHeight="1">
      <c r="W34" s="62">
        <v>33</v>
      </c>
      <c r="X34" s="52">
        <v>59.5</v>
      </c>
      <c r="Y34" s="61">
        <v>1800</v>
      </c>
    </row>
    <row r="35" spans="23:25" ht="13.5" customHeight="1">
      <c r="W35" s="62">
        <v>34</v>
      </c>
      <c r="X35" s="52">
        <v>74</v>
      </c>
      <c r="Y35" s="61">
        <v>2230</v>
      </c>
    </row>
    <row r="36" spans="23:25" ht="13.5" customHeight="1">
      <c r="W36" s="62">
        <v>35</v>
      </c>
      <c r="X36" s="52">
        <v>96</v>
      </c>
      <c r="Y36" s="61">
        <v>2710</v>
      </c>
    </row>
    <row r="37" spans="23:25" ht="13.5" customHeight="1">
      <c r="W37" s="62">
        <v>36</v>
      </c>
      <c r="X37" s="52">
        <v>116.5</v>
      </c>
      <c r="Y37" s="61">
        <v>2950</v>
      </c>
    </row>
    <row r="38" spans="23:25" ht="13.5" customHeight="1">
      <c r="W38" s="62">
        <v>37</v>
      </c>
      <c r="X38" s="52">
        <v>135.8</v>
      </c>
      <c r="Y38" s="61">
        <v>2950</v>
      </c>
    </row>
    <row r="39" spans="1:25" ht="15" customHeight="1">
      <c r="A39" s="170" t="s">
        <v>57</v>
      </c>
      <c r="C39" s="170" t="s">
        <v>58</v>
      </c>
      <c r="F39" s="172" t="s">
        <v>59</v>
      </c>
      <c r="G39" s="173"/>
      <c r="J39" s="172" t="s">
        <v>60</v>
      </c>
      <c r="K39" s="209" t="s">
        <v>61</v>
      </c>
      <c r="L39" s="209"/>
      <c r="W39" s="62">
        <v>38</v>
      </c>
      <c r="X39" s="52">
        <v>83</v>
      </c>
      <c r="Y39" s="61">
        <v>1800</v>
      </c>
    </row>
    <row r="40" spans="1:25" ht="15" customHeight="1">
      <c r="A40" s="170" t="s">
        <v>71</v>
      </c>
      <c r="C40" s="170" t="s">
        <v>62</v>
      </c>
      <c r="F40" s="172" t="s">
        <v>63</v>
      </c>
      <c r="G40" s="174"/>
      <c r="J40" s="172" t="s">
        <v>64</v>
      </c>
      <c r="K40" s="210" t="s">
        <v>61</v>
      </c>
      <c r="L40" s="211"/>
      <c r="W40" s="177">
        <v>39</v>
      </c>
      <c r="X40" s="178">
        <v>59.5</v>
      </c>
      <c r="Y40" s="179">
        <v>1800</v>
      </c>
    </row>
    <row r="41" spans="3:25" ht="12.75">
      <c r="C41" s="175" t="s">
        <v>72</v>
      </c>
      <c r="W41" s="177"/>
      <c r="X41" s="178"/>
      <c r="Y41" s="179"/>
    </row>
    <row r="42" spans="5:25" ht="12.75">
      <c r="E42" s="170"/>
      <c r="W42" s="177"/>
      <c r="X42" s="178"/>
      <c r="Y42" s="179"/>
    </row>
    <row r="43" spans="23:25" ht="12.75">
      <c r="W43" s="177">
        <v>42</v>
      </c>
      <c r="X43" s="180" t="s">
        <v>96</v>
      </c>
      <c r="Y43" s="179"/>
    </row>
    <row r="44" spans="23:25" ht="12.75">
      <c r="W44" s="177">
        <v>43</v>
      </c>
      <c r="X44" s="178">
        <v>34</v>
      </c>
      <c r="Y44" s="179">
        <v>1800</v>
      </c>
    </row>
    <row r="45" spans="23:25" ht="12.75">
      <c r="W45" s="177">
        <v>44</v>
      </c>
      <c r="X45" s="178">
        <v>34</v>
      </c>
      <c r="Y45" s="179">
        <v>2400</v>
      </c>
    </row>
    <row r="46" spans="23:25" ht="13.5" thickBot="1">
      <c r="W46" s="181"/>
      <c r="X46" s="182"/>
      <c r="Y46" s="183"/>
    </row>
    <row r="47" spans="23:25" ht="12.75">
      <c r="W47" s="184"/>
      <c r="X47" s="33"/>
      <c r="Y47" s="33"/>
    </row>
    <row r="48" ht="12.75">
      <c r="W48" s="49"/>
    </row>
    <row r="49" ht="13.5" customHeight="1"/>
    <row r="50" ht="12.75"/>
    <row r="51" ht="12.75"/>
    <row r="52" ht="12.75"/>
  </sheetData>
  <sheetProtection password="C5F1" sheet="1" objects="1" scenarios="1" selectLockedCells="1"/>
  <mergeCells count="4">
    <mergeCell ref="E1:F1"/>
    <mergeCell ref="H1:J1"/>
    <mergeCell ref="K39:L39"/>
    <mergeCell ref="K40:L40"/>
  </mergeCells>
  <conditionalFormatting sqref="B18">
    <cfRule type="expression" priority="7" dxfId="10" stopIfTrue="1">
      <formula>(('Blank W&amp;B'!#REF!-'Blank W&amp;B'!#REF!*'Blank W&amp;B'!#REF!)&lt;0)</formula>
    </cfRule>
  </conditionalFormatting>
  <conditionalFormatting sqref="C14">
    <cfRule type="cellIs" priority="8" dxfId="12" operator="greaterThan" stopIfTrue="1">
      <formula>$G$5</formula>
    </cfRule>
  </conditionalFormatting>
  <conditionalFormatting sqref="C13">
    <cfRule type="cellIs" priority="5" dxfId="34" operator="lessThan">
      <formula>3100.1</formula>
    </cfRule>
    <cfRule type="cellIs" priority="10" dxfId="1" operator="greaterThan" stopIfTrue="1">
      <formula>3100.2</formula>
    </cfRule>
  </conditionalFormatting>
  <conditionalFormatting sqref="C18">
    <cfRule type="cellIs" priority="6" dxfId="34" operator="lessThan">
      <formula>2950.1</formula>
    </cfRule>
    <cfRule type="cellIs" priority="11" dxfId="1" operator="greaterThan" stopIfTrue="1">
      <formula>2950.2</formula>
    </cfRule>
  </conditionalFormatting>
  <dataValidations count="2">
    <dataValidation type="decimal" showInputMessage="1" showErrorMessage="1" promptTitle="Invalid Useable Fuel" prompt="You must enter a Useable Fuel amount between 0 and 53 gallons." sqref="Y13:Y14">
      <formula1>0</formula1>
      <formula2>53</formula2>
    </dataValidation>
    <dataValidation errorStyle="warning" type="decimal" showErrorMessage="1" errorTitle="Invalid Useable Fuel" error="Useable fuel must be between 0 and 53 gallons." sqref="B11 W11">
      <formula1>0</formula1>
      <formula2>88</formula2>
    </dataValidation>
  </dataValidations>
  <printOptions/>
  <pageMargins left="0.6" right="0.45" top="0.35" bottom="0.25" header="0.3" footer="0.3"/>
  <pageSetup horizontalDpi="600" verticalDpi="600" orientation="landscape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9"/>
  <sheetViews>
    <sheetView zoomScale="110" zoomScaleNormal="110" zoomScalePageLayoutView="0" workbookViewId="0" topLeftCell="A1">
      <selection activeCell="B5" sqref="B5"/>
    </sheetView>
  </sheetViews>
  <sheetFormatPr defaultColWidth="0" defaultRowHeight="12.75" zeroHeight="1"/>
  <cols>
    <col min="1" max="1" width="21.7109375" style="2" customWidth="1"/>
    <col min="2" max="2" width="9.7109375" style="16" customWidth="1"/>
    <col min="3" max="3" width="8.8515625" style="16" customWidth="1"/>
    <col min="4" max="4" width="10.140625" style="16" customWidth="1"/>
    <col min="5" max="5" width="8.7109375" style="16" customWidth="1"/>
    <col min="6" max="6" width="8.8515625" style="16" customWidth="1"/>
    <col min="7" max="7" width="12.140625" style="16" customWidth="1"/>
    <col min="8" max="8" width="5.421875" style="16" customWidth="1"/>
    <col min="9" max="9" width="8.8515625" style="16" customWidth="1"/>
    <col min="10" max="10" width="8.421875" style="16" customWidth="1"/>
    <col min="11" max="11" width="5.00390625" style="16" customWidth="1"/>
    <col min="12" max="12" width="10.421875" style="16" customWidth="1"/>
    <col min="13" max="22" width="9.140625" style="16" customWidth="1"/>
    <col min="23" max="23" width="5.7109375" style="48" customWidth="1"/>
    <col min="24" max="24" width="8.8515625" style="47" customWidth="1"/>
    <col min="25" max="25" width="10.140625" style="47" customWidth="1"/>
    <col min="26" max="26" width="8.7109375" style="16" customWidth="1"/>
    <col min="27" max="27" width="8.8515625" style="16" customWidth="1"/>
    <col min="28" max="28" width="8.7109375" style="16" customWidth="1"/>
    <col min="29" max="29" width="8.8515625" style="16" customWidth="1"/>
    <col min="30" max="30" width="12.140625" style="16" customWidth="1"/>
    <col min="31" max="31" width="5.421875" style="16" customWidth="1"/>
    <col min="32" max="32" width="8.8515625" style="16" customWidth="1"/>
    <col min="33" max="33" width="8.421875" style="16" customWidth="1"/>
    <col min="34" max="34" width="5.00390625" style="16" customWidth="1"/>
    <col min="35" max="35" width="10.421875" style="16" customWidth="1"/>
    <col min="36" max="16384" width="1.7109375" style="16" hidden="1" customWidth="1"/>
  </cols>
  <sheetData>
    <row r="1" spans="1:25" ht="20.25" customHeight="1">
      <c r="A1" s="190" t="s">
        <v>73</v>
      </c>
      <c r="D1" s="44" t="s">
        <v>79</v>
      </c>
      <c r="E1" s="214" t="s">
        <v>81</v>
      </c>
      <c r="F1" s="214"/>
      <c r="G1" s="44" t="s">
        <v>0</v>
      </c>
      <c r="H1" s="214" t="s">
        <v>80</v>
      </c>
      <c r="I1" s="214"/>
      <c r="J1" s="214"/>
      <c r="K1" s="18" t="s">
        <v>1</v>
      </c>
      <c r="L1" s="19">
        <v>44562</v>
      </c>
      <c r="W1" s="55"/>
      <c r="X1" s="56" t="s">
        <v>65</v>
      </c>
      <c r="Y1" s="57" t="s">
        <v>66</v>
      </c>
    </row>
    <row r="2" spans="1:25" ht="15" customHeight="1">
      <c r="A2" s="189" t="s">
        <v>126</v>
      </c>
      <c r="D2" s="1"/>
      <c r="W2" s="58"/>
      <c r="X2" s="51" t="s">
        <v>68</v>
      </c>
      <c r="Y2" s="59"/>
    </row>
    <row r="3" spans="1:25" s="18" customFormat="1" ht="15" customHeight="1">
      <c r="A3" s="39"/>
      <c r="B3" s="29" t="s">
        <v>2</v>
      </c>
      <c r="C3" s="29" t="s">
        <v>3</v>
      </c>
      <c r="D3" s="29" t="s">
        <v>4</v>
      </c>
      <c r="E3" s="29" t="s">
        <v>5</v>
      </c>
      <c r="W3" s="60">
        <v>3</v>
      </c>
      <c r="X3" s="52">
        <v>33</v>
      </c>
      <c r="Y3" s="61">
        <v>1800</v>
      </c>
    </row>
    <row r="4" spans="1:25" ht="15" customHeight="1">
      <c r="A4" s="23" t="s">
        <v>6</v>
      </c>
      <c r="B4" s="25"/>
      <c r="C4" s="24">
        <v>2106</v>
      </c>
      <c r="D4" s="72">
        <v>41.98</v>
      </c>
      <c r="E4" s="73">
        <f>88418.6/1000</f>
        <v>88.41860000000001</v>
      </c>
      <c r="F4" s="17"/>
      <c r="W4" s="60">
        <v>4</v>
      </c>
      <c r="X4" s="52">
        <v>33</v>
      </c>
      <c r="Y4" s="61">
        <v>2230</v>
      </c>
    </row>
    <row r="5" spans="1:25" ht="15" customHeight="1">
      <c r="A5" s="23" t="s">
        <v>7</v>
      </c>
      <c r="B5" s="111">
        <v>270</v>
      </c>
      <c r="C5" s="66">
        <f>B5</f>
        <v>270</v>
      </c>
      <c r="D5" s="25">
        <v>37</v>
      </c>
      <c r="E5" s="25">
        <f aca="true" t="shared" si="0" ref="E5:E10">C5*D5/1000</f>
        <v>9.99</v>
      </c>
      <c r="F5" s="17"/>
      <c r="G5" s="16">
        <v>3100.4</v>
      </c>
      <c r="W5" s="60">
        <v>5</v>
      </c>
      <c r="X5" s="52">
        <v>35.8</v>
      </c>
      <c r="Y5" s="61">
        <v>2710</v>
      </c>
    </row>
    <row r="6" spans="1:25" ht="15" customHeight="1">
      <c r="A6" s="23" t="s">
        <v>8</v>
      </c>
      <c r="B6" s="111">
        <v>180</v>
      </c>
      <c r="C6" s="66">
        <f>B6</f>
        <v>180</v>
      </c>
      <c r="D6" s="25">
        <v>74</v>
      </c>
      <c r="E6" s="25">
        <f t="shared" si="0"/>
        <v>13.32</v>
      </c>
      <c r="F6" s="17"/>
      <c r="G6" s="16">
        <f>'W&amp;B Setup'!B8</f>
        <v>2950</v>
      </c>
      <c r="W6" s="60">
        <v>6</v>
      </c>
      <c r="X6" s="52">
        <v>39</v>
      </c>
      <c r="Y6" s="61">
        <v>2950</v>
      </c>
    </row>
    <row r="7" spans="1:25" ht="15" customHeight="1">
      <c r="A7" s="23" t="s">
        <v>53</v>
      </c>
      <c r="B7" s="196" t="s">
        <v>109</v>
      </c>
      <c r="C7" s="101">
        <f>'Baggage #''s'!$D$19</f>
        <v>64.2</v>
      </c>
      <c r="D7" s="25">
        <f>'Baggage #''s'!E19</f>
        <v>91.28193146417442</v>
      </c>
      <c r="E7" s="25">
        <f>'Baggage #''s'!F19</f>
        <v>5.860299999999999</v>
      </c>
      <c r="F7" s="17"/>
      <c r="W7" s="60">
        <v>7</v>
      </c>
      <c r="X7" s="52">
        <v>46</v>
      </c>
      <c r="Y7" s="61">
        <v>2950</v>
      </c>
    </row>
    <row r="8" spans="1:25" ht="15" customHeight="1">
      <c r="A8" s="23" t="s">
        <v>54</v>
      </c>
      <c r="B8" s="197"/>
      <c r="C8" s="101">
        <f>'Baggage #''s'!D25</f>
        <v>0.001</v>
      </c>
      <c r="D8" s="25">
        <f>'Baggage #''s'!E25</f>
        <v>116</v>
      </c>
      <c r="E8" s="25">
        <f>'Baggage #''s'!F25</f>
        <v>0.000116</v>
      </c>
      <c r="F8" s="17"/>
      <c r="W8" s="60">
        <v>8</v>
      </c>
      <c r="X8" s="52">
        <v>46</v>
      </c>
      <c r="Y8" s="61">
        <v>1800</v>
      </c>
    </row>
    <row r="9" spans="1:25" ht="15" customHeight="1">
      <c r="A9" s="23" t="s">
        <v>9</v>
      </c>
      <c r="B9" s="198"/>
      <c r="C9" s="101">
        <f>B9</f>
        <v>0</v>
      </c>
      <c r="D9" s="25">
        <v>129</v>
      </c>
      <c r="E9" s="25">
        <f t="shared" si="0"/>
        <v>0</v>
      </c>
      <c r="F9" s="17"/>
      <c r="W9" s="62">
        <v>9</v>
      </c>
      <c r="X9" s="52">
        <v>33</v>
      </c>
      <c r="Y9" s="61">
        <v>1800</v>
      </c>
    </row>
    <row r="10" spans="1:25" ht="15" customHeight="1">
      <c r="A10" s="23" t="s">
        <v>10</v>
      </c>
      <c r="B10" s="108">
        <v>87</v>
      </c>
      <c r="C10" s="26">
        <f>B10*6</f>
        <v>522</v>
      </c>
      <c r="D10" s="25">
        <v>46.5</v>
      </c>
      <c r="E10" s="25">
        <f t="shared" si="0"/>
        <v>24.273</v>
      </c>
      <c r="F10" s="17"/>
      <c r="W10" s="58"/>
      <c r="X10" s="52"/>
      <c r="Y10" s="61"/>
    </row>
    <row r="11" spans="1:25" ht="15" customHeight="1">
      <c r="A11" s="23" t="s">
        <v>55</v>
      </c>
      <c r="B11" s="40">
        <v>1.7</v>
      </c>
      <c r="C11" s="27">
        <f>B11*-6</f>
        <v>-10.2</v>
      </c>
      <c r="D11" s="25">
        <v>46.5</v>
      </c>
      <c r="E11" s="25">
        <f>C11*D11/1000</f>
        <v>-0.47429999999999994</v>
      </c>
      <c r="F11" s="17"/>
      <c r="W11" s="62"/>
      <c r="X11" s="52"/>
      <c r="Y11" s="61"/>
    </row>
    <row r="12" spans="1:25" ht="15" customHeight="1">
      <c r="A12" s="28" t="s">
        <v>11</v>
      </c>
      <c r="B12" s="35">
        <f>B10-B11</f>
        <v>85.3</v>
      </c>
      <c r="C12" s="20">
        <f>SUM(C4:C11)</f>
        <v>3132.001</v>
      </c>
      <c r="D12" s="29">
        <f>E12*1000/C12</f>
        <v>45.14293450097877</v>
      </c>
      <c r="E12" s="25">
        <f>SUM(E4:E11)</f>
        <v>141.387716</v>
      </c>
      <c r="F12" s="17"/>
      <c r="W12" s="58"/>
      <c r="X12" s="52"/>
      <c r="Y12" s="61"/>
    </row>
    <row r="13" spans="1:25" ht="7.5" customHeight="1">
      <c r="A13" s="28"/>
      <c r="B13" s="26"/>
      <c r="C13" s="30"/>
      <c r="D13" s="31"/>
      <c r="E13" s="41"/>
      <c r="W13" s="58"/>
      <c r="X13" s="53"/>
      <c r="Y13" s="59"/>
    </row>
    <row r="14" spans="1:25" ht="15" customHeight="1">
      <c r="A14" s="23" t="s">
        <v>12</v>
      </c>
      <c r="B14" s="109">
        <v>6.2</v>
      </c>
      <c r="C14" s="32"/>
      <c r="D14" s="33"/>
      <c r="E14" s="41"/>
      <c r="U14" s="67" t="s">
        <v>75</v>
      </c>
      <c r="W14" s="58"/>
      <c r="X14" s="51" t="s">
        <v>67</v>
      </c>
      <c r="Y14" s="59"/>
    </row>
    <row r="15" spans="1:25" ht="15" customHeight="1">
      <c r="A15" s="23" t="s">
        <v>13</v>
      </c>
      <c r="B15" s="110">
        <v>12</v>
      </c>
      <c r="C15" s="34"/>
      <c r="D15" s="46" t="s">
        <v>69</v>
      </c>
      <c r="E15" s="42">
        <f>(B12/B15)-1</f>
        <v>6.108333333333333</v>
      </c>
      <c r="U15" s="68">
        <v>1</v>
      </c>
      <c r="W15" s="62">
        <v>15</v>
      </c>
      <c r="X15" s="52">
        <v>39</v>
      </c>
      <c r="Y15" s="61">
        <v>2950</v>
      </c>
    </row>
    <row r="16" spans="1:25" ht="15" customHeight="1">
      <c r="A16" s="23" t="s">
        <v>56</v>
      </c>
      <c r="B16" s="35">
        <f>B10-B11-(B14*B15)</f>
        <v>10.899999999999991</v>
      </c>
      <c r="C16" s="26">
        <f>B16*6</f>
        <v>65.39999999999995</v>
      </c>
      <c r="D16" s="25"/>
      <c r="E16" s="25">
        <f>C16*D10/1000</f>
        <v>3.0410999999999975</v>
      </c>
      <c r="U16" s="69"/>
      <c r="W16" s="62">
        <v>16</v>
      </c>
      <c r="X16" s="52">
        <v>40.9</v>
      </c>
      <c r="Y16" s="61">
        <v>3100</v>
      </c>
    </row>
    <row r="17" spans="1:25" ht="15" customHeight="1">
      <c r="A17" s="28" t="s">
        <v>14</v>
      </c>
      <c r="B17" s="40"/>
      <c r="C17" s="20">
        <f>C12-((B14*B15)*6)</f>
        <v>2685.601</v>
      </c>
      <c r="D17" s="29">
        <f>E17*1000/C17</f>
        <v>44.917363376019</v>
      </c>
      <c r="E17" s="25">
        <f>E12-(E10+E11)+E16</f>
        <v>120.63011600000002</v>
      </c>
      <c r="U17" s="70" t="s">
        <v>76</v>
      </c>
      <c r="W17" s="62">
        <v>17</v>
      </c>
      <c r="X17" s="52">
        <v>46</v>
      </c>
      <c r="Y17" s="61">
        <v>3100</v>
      </c>
    </row>
    <row r="18" spans="1:25" ht="15" customHeight="1">
      <c r="A18" s="36" t="s">
        <v>15</v>
      </c>
      <c r="B18" s="43">
        <f>110-((3100-C12)/52.6315789473684)</f>
        <v>110.608019</v>
      </c>
      <c r="C18" s="200" t="s">
        <v>74</v>
      </c>
      <c r="D18" s="201"/>
      <c r="E18" s="43">
        <f>110-((3100-C17)/52.6315789473684)</f>
        <v>102.126419</v>
      </c>
      <c r="U18" s="70">
        <v>0.5</v>
      </c>
      <c r="W18" s="62">
        <v>18</v>
      </c>
      <c r="X18" s="52">
        <v>46</v>
      </c>
      <c r="Y18" s="61">
        <v>2950</v>
      </c>
    </row>
    <row r="19" spans="1:25" ht="15" customHeight="1">
      <c r="A19" s="37"/>
      <c r="B19" s="38" t="s">
        <v>16</v>
      </c>
      <c r="C19" s="20">
        <f>3100-C12</f>
        <v>-32.001000000000204</v>
      </c>
      <c r="D19" s="44"/>
      <c r="E19" s="45"/>
      <c r="U19" s="70">
        <v>0.5</v>
      </c>
      <c r="W19" s="62">
        <v>19</v>
      </c>
      <c r="X19" s="52">
        <v>39</v>
      </c>
      <c r="Y19" s="61">
        <v>2950</v>
      </c>
    </row>
    <row r="20" spans="21:25" ht="13.5" customHeight="1">
      <c r="U20" s="70">
        <v>0.5</v>
      </c>
      <c r="W20" s="62"/>
      <c r="X20" s="53"/>
      <c r="Y20" s="59"/>
    </row>
    <row r="21" spans="21:25" ht="13.5" customHeight="1">
      <c r="U21" s="70">
        <v>0.5</v>
      </c>
      <c r="W21" s="62"/>
      <c r="X21" s="53"/>
      <c r="Y21" s="59"/>
    </row>
    <row r="22" spans="21:25" ht="13.5" customHeight="1">
      <c r="U22" s="70"/>
      <c r="W22" s="62"/>
      <c r="X22" s="53"/>
      <c r="Y22" s="59"/>
    </row>
    <row r="23" spans="21:25" ht="13.5" customHeight="1">
      <c r="U23" s="70" t="s">
        <v>77</v>
      </c>
      <c r="W23" s="62"/>
      <c r="X23" s="54" t="s">
        <v>70</v>
      </c>
      <c r="Y23" s="59"/>
    </row>
    <row r="24" spans="21:25" ht="13.5" customHeight="1">
      <c r="U24" s="71" t="s">
        <v>78</v>
      </c>
      <c r="W24" s="62">
        <v>24</v>
      </c>
      <c r="X24" s="51" t="s">
        <v>67</v>
      </c>
      <c r="Y24" s="59"/>
    </row>
    <row r="25" spans="23:25" ht="13.5" customHeight="1">
      <c r="W25" s="62">
        <v>25</v>
      </c>
      <c r="X25" s="52">
        <v>116.5</v>
      </c>
      <c r="Y25" s="61">
        <v>2950</v>
      </c>
    </row>
    <row r="26" spans="23:25" ht="13.5" customHeight="1">
      <c r="W26" s="62">
        <v>26</v>
      </c>
      <c r="X26" s="52">
        <v>127</v>
      </c>
      <c r="Y26" s="61">
        <v>3100</v>
      </c>
    </row>
    <row r="27" spans="23:25" ht="13.5" customHeight="1">
      <c r="W27" s="62">
        <v>27</v>
      </c>
      <c r="X27" s="52">
        <v>142.8</v>
      </c>
      <c r="Y27" s="61">
        <v>3100</v>
      </c>
    </row>
    <row r="28" spans="23:25" ht="13.5" customHeight="1">
      <c r="W28" s="62">
        <v>28</v>
      </c>
      <c r="X28" s="52">
        <v>135.8</v>
      </c>
      <c r="Y28" s="61">
        <v>2950</v>
      </c>
    </row>
    <row r="29" spans="23:25" ht="13.5" customHeight="1">
      <c r="W29" s="62">
        <v>29</v>
      </c>
      <c r="X29" s="52">
        <v>116.5</v>
      </c>
      <c r="Y29" s="61">
        <v>2950</v>
      </c>
    </row>
    <row r="30" spans="23:25" ht="13.5" customHeight="1">
      <c r="W30" s="62"/>
      <c r="X30" s="53"/>
      <c r="Y30" s="59"/>
    </row>
    <row r="31" spans="23:25" ht="13.5" customHeight="1">
      <c r="W31" s="62"/>
      <c r="X31" s="53"/>
      <c r="Y31" s="59"/>
    </row>
    <row r="32" spans="23:25" ht="13.5" customHeight="1">
      <c r="W32" s="62">
        <v>32</v>
      </c>
      <c r="X32" s="51" t="s">
        <v>68</v>
      </c>
      <c r="Y32" s="59"/>
    </row>
    <row r="33" spans="23:25" ht="13.5" customHeight="1">
      <c r="W33" s="62">
        <v>33</v>
      </c>
      <c r="X33" s="52">
        <v>59.5</v>
      </c>
      <c r="Y33" s="61">
        <v>1800</v>
      </c>
    </row>
    <row r="34" spans="23:25" ht="13.5" customHeight="1">
      <c r="W34" s="62">
        <v>34</v>
      </c>
      <c r="X34" s="52">
        <v>74</v>
      </c>
      <c r="Y34" s="61">
        <v>2230</v>
      </c>
    </row>
    <row r="35" spans="23:25" ht="13.5" customHeight="1">
      <c r="W35" s="62">
        <v>35</v>
      </c>
      <c r="X35" s="52">
        <v>96</v>
      </c>
      <c r="Y35" s="61">
        <v>2710</v>
      </c>
    </row>
    <row r="36" spans="23:25" ht="13.5" customHeight="1">
      <c r="W36" s="62">
        <v>36</v>
      </c>
      <c r="X36" s="52">
        <v>116.5</v>
      </c>
      <c r="Y36" s="61">
        <v>2950</v>
      </c>
    </row>
    <row r="37" spans="23:25" ht="13.5" customHeight="1">
      <c r="W37" s="62">
        <v>37</v>
      </c>
      <c r="X37" s="52">
        <v>135.8</v>
      </c>
      <c r="Y37" s="61">
        <v>2950</v>
      </c>
    </row>
    <row r="38" spans="1:25" ht="15" customHeight="1">
      <c r="A38" s="2" t="s">
        <v>57</v>
      </c>
      <c r="C38" s="2" t="s">
        <v>58</v>
      </c>
      <c r="F38" s="5" t="s">
        <v>59</v>
      </c>
      <c r="G38" s="21"/>
      <c r="J38" s="5" t="s">
        <v>60</v>
      </c>
      <c r="K38" s="215" t="s">
        <v>61</v>
      </c>
      <c r="L38" s="215"/>
      <c r="W38" s="62">
        <v>38</v>
      </c>
      <c r="X38" s="52">
        <v>83</v>
      </c>
      <c r="Y38" s="61">
        <v>1800</v>
      </c>
    </row>
    <row r="39" spans="1:25" ht="15" customHeight="1">
      <c r="A39" s="2" t="s">
        <v>71</v>
      </c>
      <c r="C39" s="2" t="s">
        <v>62</v>
      </c>
      <c r="F39" s="5" t="s">
        <v>63</v>
      </c>
      <c r="G39" s="22"/>
      <c r="J39" s="5" t="s">
        <v>64</v>
      </c>
      <c r="K39" s="212" t="s">
        <v>61</v>
      </c>
      <c r="L39" s="213"/>
      <c r="W39" s="62">
        <v>39</v>
      </c>
      <c r="X39" s="52">
        <v>59.5</v>
      </c>
      <c r="Y39" s="61">
        <v>1800</v>
      </c>
    </row>
    <row r="40" spans="3:25" ht="12.75">
      <c r="C40" s="50" t="s">
        <v>72</v>
      </c>
      <c r="W40" s="62"/>
      <c r="X40" s="52"/>
      <c r="Y40" s="61"/>
    </row>
    <row r="41" spans="5:25" ht="12.75">
      <c r="E41" s="2"/>
      <c r="W41" s="62"/>
      <c r="X41" s="52"/>
      <c r="Y41" s="61"/>
    </row>
    <row r="42" spans="23:25" ht="12.75">
      <c r="W42" s="62">
        <v>42</v>
      </c>
      <c r="X42" s="81" t="s">
        <v>96</v>
      </c>
      <c r="Y42" s="61"/>
    </row>
    <row r="43" spans="23:25" ht="12.75">
      <c r="W43" s="62">
        <v>43</v>
      </c>
      <c r="X43" s="52">
        <v>34</v>
      </c>
      <c r="Y43" s="61">
        <v>1800</v>
      </c>
    </row>
    <row r="44" spans="23:25" ht="12.75">
      <c r="W44" s="62">
        <v>44</v>
      </c>
      <c r="X44" s="52">
        <v>34</v>
      </c>
      <c r="Y44" s="61">
        <v>2400</v>
      </c>
    </row>
    <row r="45" spans="23:25" ht="13.5" thickBot="1">
      <c r="W45" s="63"/>
      <c r="X45" s="64"/>
      <c r="Y45" s="65"/>
    </row>
    <row r="46" ht="12.75">
      <c r="W46" s="49"/>
    </row>
    <row r="47" ht="12.75">
      <c r="W47" s="49"/>
    </row>
    <row r="48" ht="12.75">
      <c r="W48" s="49"/>
    </row>
    <row r="49" ht="12.75">
      <c r="W49" s="49"/>
    </row>
    <row r="50" ht="12.75"/>
  </sheetData>
  <sheetProtection password="C5F1" sheet="1"/>
  <mergeCells count="6">
    <mergeCell ref="K39:L39"/>
    <mergeCell ref="B7:B9"/>
    <mergeCell ref="E1:F1"/>
    <mergeCell ref="H1:J1"/>
    <mergeCell ref="C18:D18"/>
    <mergeCell ref="K38:L38"/>
  </mergeCells>
  <conditionalFormatting sqref="B17">
    <cfRule type="expression" priority="9" dxfId="10" stopIfTrue="1">
      <formula>((Example!#REF!-Example!#REF!*Example!#REF!)&lt;0)</formula>
    </cfRule>
  </conditionalFormatting>
  <conditionalFormatting sqref="C13">
    <cfRule type="cellIs" priority="10" dxfId="12" operator="greaterThan" stopIfTrue="1">
      <formula>$G$5</formula>
    </cfRule>
  </conditionalFormatting>
  <conditionalFormatting sqref="B16">
    <cfRule type="cellIs" priority="3" dxfId="1" operator="lessThan">
      <formula>12.1</formula>
    </cfRule>
    <cfRule type="cellIs" priority="11" dxfId="10" operator="lessThan" stopIfTrue="1">
      <formula>16.5</formula>
    </cfRule>
  </conditionalFormatting>
  <conditionalFormatting sqref="C12">
    <cfRule type="cellIs" priority="7" dxfId="34" operator="lessThan">
      <formula>3100.1</formula>
    </cfRule>
    <cfRule type="cellIs" priority="12" dxfId="1" operator="greaterThan" stopIfTrue="1">
      <formula>3100.2</formula>
    </cfRule>
  </conditionalFormatting>
  <conditionalFormatting sqref="C17">
    <cfRule type="cellIs" priority="8" dxfId="34" operator="lessThan">
      <formula>2950.1</formula>
    </cfRule>
    <cfRule type="cellIs" priority="13" dxfId="1" operator="greaterThan" stopIfTrue="1">
      <formula>2950.2</formula>
    </cfRule>
  </conditionalFormatting>
  <conditionalFormatting sqref="D12">
    <cfRule type="cellIs" priority="6" dxfId="0" operator="between">
      <formula>45</formula>
      <formula>46</formula>
    </cfRule>
    <cfRule type="cellIs" priority="14" dxfId="1" operator="notBetween" stopIfTrue="1">
      <formula>39</formula>
      <formula>46</formula>
    </cfRule>
  </conditionalFormatting>
  <conditionalFormatting sqref="D17">
    <cfRule type="cellIs" priority="4" dxfId="0" operator="between">
      <formula>45</formula>
      <formula>46</formula>
    </cfRule>
    <cfRule type="cellIs" priority="5" dxfId="1" operator="notBetween" stopIfTrue="1">
      <formula>39</formula>
      <formula>46</formula>
    </cfRule>
  </conditionalFormatting>
  <conditionalFormatting sqref="C19">
    <cfRule type="cellIs" priority="1" dxfId="1" operator="lessThan">
      <formula>0</formula>
    </cfRule>
    <cfRule type="cellIs" priority="2" dxfId="35" operator="between">
      <formula>0</formula>
      <formula>100</formula>
    </cfRule>
  </conditionalFormatting>
  <dataValidations count="2">
    <dataValidation type="decimal" showInputMessage="1" showErrorMessage="1" promptTitle="Invalid Useable Fuel" prompt="You must enter a Useable Fuel amount between 0 and 53 gallons." sqref="D12:D13 Y12:Y13">
      <formula1>0</formula1>
      <formula2>53</formula2>
    </dataValidation>
    <dataValidation errorStyle="warning" type="decimal" showErrorMessage="1" errorTitle="Invalid Useable Fuel" error="Useable fuel must be between 0 and 53 gallons." sqref="B10 W10">
      <formula1>0</formula1>
      <formula2>88</formula2>
    </dataValidation>
  </dataValidations>
  <printOptions/>
  <pageMargins left="0.5" right="0.5" top="0.5" bottom="0.25" header="0.05" footer="0.05"/>
  <pageSetup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Curtis</dc:creator>
  <cp:keywords/>
  <dc:description/>
  <cp:lastModifiedBy>Scott Curtis</cp:lastModifiedBy>
  <cp:lastPrinted>2022-02-22T23:52:41Z</cp:lastPrinted>
  <dcterms:created xsi:type="dcterms:W3CDTF">2021-09-22T18:04:59Z</dcterms:created>
  <dcterms:modified xsi:type="dcterms:W3CDTF">2022-10-14T00:46:26Z</dcterms:modified>
  <cp:category/>
  <cp:version/>
  <cp:contentType/>
  <cp:contentStatus/>
</cp:coreProperties>
</file>